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anine\Desktop\ICG Working\2019\"/>
    </mc:Choice>
  </mc:AlternateContent>
  <xr:revisionPtr revIDLastSave="0" documentId="13_ncr:1_{61A0BAE5-C972-4A69-A6E2-C03023135857}" xr6:coauthVersionLast="37" xr6:coauthVersionMax="37" xr10:uidLastSave="{00000000-0000-0000-0000-000000000000}"/>
  <workbookProtection workbookAlgorithmName="SHA-512" workbookHashValue="S0Cow4gweGYTY8pRekug52l+CgLWkIPPKoZnnDEZr2Y4fhgL5qsiWIcT3R+hU7YOk2dHQhWfNOV9r/kcebVpWQ==" workbookSaltValue="wL5I2xw30ZYdFTNjQykwOQ==" workbookSpinCount="100000" lockStructure="1"/>
  <bookViews>
    <workbookView xWindow="0" yWindow="4200" windowWidth="11310" windowHeight="10905" xr2:uid="{5FFC9B2A-3EDB-4A69-93A4-C7D8827D7085}"/>
  </bookViews>
  <sheets>
    <sheet name="2019 Proposed Budget" sheetId="5" r:id="rId1"/>
    <sheet name="SL Budget vs Actual 2017 2018" sheetId="1" r:id="rId2"/>
  </sheets>
  <definedNames>
    <definedName name="_xlnm.Print_Titles" localSheetId="0">'2019 Proposed Budget'!$A:$E,'2019 Proposed Budget'!$1:$2</definedName>
    <definedName name="_xlnm.Print_Titles" localSheetId="1">'SL Budget vs Actual 2017 2018'!$A:$E,'SL Budget vs Actual 2017 2018'!$1:$2</definedName>
    <definedName name="QB_COLUMN_290" localSheetId="0" hidden="1">'2019 Proposed Budget'!$J$1</definedName>
    <definedName name="QB_COLUMN_290" localSheetId="1" hidden="1">'SL Budget vs Actual 2017 2018'!$L$1</definedName>
    <definedName name="QB_COLUMN_59201" localSheetId="1" hidden="1">'SL Budget vs Actual 2017 2018'!$F$2</definedName>
    <definedName name="QB_COLUMN_59202" localSheetId="1" hidden="1">'SL Budget vs Actual 2017 2018'!$L$2</definedName>
    <definedName name="QB_COLUMN_59300" localSheetId="1" hidden="1">'SL Budget vs Actual 2017 2018'!$R$2</definedName>
    <definedName name="QB_COLUMN_63620" localSheetId="1" hidden="1">'SL Budget vs Actual 2017 2018'!$V$2</definedName>
    <definedName name="QB_COLUMN_63621" localSheetId="1" hidden="1">'SL Budget vs Actual 2017 2018'!$J$2</definedName>
    <definedName name="QB_COLUMN_63622" localSheetId="1" hidden="1">'SL Budget vs Actual 2017 2018'!$P$2</definedName>
    <definedName name="QB_COLUMN_76201" localSheetId="0" hidden="1">'2019 Proposed Budget'!$F$2</definedName>
    <definedName name="QB_COLUMN_76202" localSheetId="0" hidden="1">'2019 Proposed Budget'!$H$2</definedName>
    <definedName name="QB_COLUMN_76203" localSheetId="0" hidden="1">'2019 Proposed Budget'!$J$2</definedName>
    <definedName name="QB_COLUMN_76204" localSheetId="0" hidden="1">'2019 Proposed Budget'!$L$2</definedName>
    <definedName name="QB_COLUMN_76211" localSheetId="1" hidden="1">'SL Budget vs Actual 2017 2018'!$H$2</definedName>
    <definedName name="QB_COLUMN_76212" localSheetId="1" hidden="1">'SL Budget vs Actual 2017 2018'!$N$2</definedName>
    <definedName name="QB_COLUMN_76300" localSheetId="0" hidden="1">'2019 Proposed Budget'!$N$2</definedName>
    <definedName name="QB_COLUMN_76310" localSheetId="1" hidden="1">'SL Budget vs Actual 2017 2018'!$T$2</definedName>
    <definedName name="QB_DATA_0" localSheetId="0" hidden="1">'2019 Proposed Budget'!$6:$6,'2019 Proposed Budget'!$7:$7,'2019 Proposed Budget'!$9:$9,'2019 Proposed Budget'!$10:$10,'2019 Proposed Budget'!$14:$14,'2019 Proposed Budget'!$15:$15,'2019 Proposed Budget'!$22:$22,'2019 Proposed Budget'!$25:$25,'2019 Proposed Budget'!$28:$28,'2019 Proposed Budget'!$30:$30,'2019 Proposed Budget'!$31:$31,'2019 Proposed Budget'!$35:$35,'2019 Proposed Budget'!$39:$39</definedName>
    <definedName name="QB_DATA_0" localSheetId="1" hidden="1">'SL Budget vs Actual 2017 2018'!$6:$6,'SL Budget vs Actual 2017 2018'!$7:$7,'SL Budget vs Actual 2017 2018'!$9:$9,'SL Budget vs Actual 2017 2018'!$10:$10,'SL Budget vs Actual 2017 2018'!$13:$13,'SL Budget vs Actual 2017 2018'!$14:$14,'SL Budget vs Actual 2017 2018'!$15:$15,'SL Budget vs Actual 2017 2018'!$19:$19,'SL Budget vs Actual 2017 2018'!$21:$21,'SL Budget vs Actual 2017 2018'!$22:$22,'SL Budget vs Actual 2017 2018'!$23:$23,'SL Budget vs Actual 2017 2018'!$24:$24,'SL Budget vs Actual 2017 2018'!$27:$27,'SL Budget vs Actual 2017 2018'!$28:$28,'SL Budget vs Actual 2017 2018'!$29:$29,'SL Budget vs Actual 2017 2018'!$30:$30</definedName>
    <definedName name="QB_DATA_1" localSheetId="1" hidden="1">'SL Budget vs Actual 2017 2018'!$33:$33,'SL Budget vs Actual 2017 2018'!$34:$34,'SL Budget vs Actual 2017 2018'!$35:$35,'SL Budget vs Actual 2017 2018'!$38:$38,'SL Budget vs Actual 2017 2018'!$39:$39,'SL Budget vs Actual 2017 2018'!$40:$40</definedName>
    <definedName name="QB_FORMULA_0" localSheetId="0" hidden="1">'2019 Proposed Budget'!$N$6,'2019 Proposed Budget'!$N$7,'2019 Proposed Budget'!$F$8,'2019 Proposed Budget'!$H$8,'2019 Proposed Budget'!$J$8,'2019 Proposed Budget'!$L$8,'2019 Proposed Budget'!$N$8,'2019 Proposed Budget'!$N$9,'2019 Proposed Budget'!$N$10,'2019 Proposed Budget'!$F$11,'2019 Proposed Budget'!$H$11,'2019 Proposed Budget'!$J$11,'2019 Proposed Budget'!$L$11,'2019 Proposed Budget'!$N$11,'2019 Proposed Budget'!$N$14,'2019 Proposed Budget'!$N$15</definedName>
    <definedName name="QB_FORMULA_0" localSheetId="1" hidden="1">'SL Budget vs Actual 2017 2018'!$J$6,'SL Budget vs Actual 2017 2018'!$P$6,'SL Budget vs Actual 2017 2018'!$R$6,'SL Budget vs Actual 2017 2018'!$T$6,'SL Budget vs Actual 2017 2018'!$V$6,'SL Budget vs Actual 2017 2018'!$J$7,'SL Budget vs Actual 2017 2018'!$P$7,'SL Budget vs Actual 2017 2018'!$R$7,'SL Budget vs Actual 2017 2018'!$T$7,'SL Budget vs Actual 2017 2018'!$V$7,'SL Budget vs Actual 2017 2018'!$F$8,'SL Budget vs Actual 2017 2018'!$H$8,'SL Budget vs Actual 2017 2018'!$J$8,'SL Budget vs Actual 2017 2018'!$L$8,'SL Budget vs Actual 2017 2018'!$N$8,'SL Budget vs Actual 2017 2018'!$P$8</definedName>
    <definedName name="QB_FORMULA_1" localSheetId="0" hidden="1">'2019 Proposed Budget'!$F$16,'2019 Proposed Budget'!$H$16,'2019 Proposed Budget'!$J$16,'2019 Proposed Budget'!$L$16,'2019 Proposed Budget'!$N$16,'2019 Proposed Budget'!$F$17,'2019 Proposed Budget'!$H$17,'2019 Proposed Budget'!$J$17,'2019 Proposed Budget'!$L$17,'2019 Proposed Budget'!$N$17,'2019 Proposed Budget'!$N$22,'2019 Proposed Budget'!$N$25,'2019 Proposed Budget'!$F$26,'2019 Proposed Budget'!$H$26,'2019 Proposed Budget'!$J$26,'2019 Proposed Budget'!$L$26</definedName>
    <definedName name="QB_FORMULA_1" localSheetId="1" hidden="1">'SL Budget vs Actual 2017 2018'!$R$8,'SL Budget vs Actual 2017 2018'!$T$8,'SL Budget vs Actual 2017 2018'!$V$8,'SL Budget vs Actual 2017 2018'!$J$9,'SL Budget vs Actual 2017 2018'!$P$9,'SL Budget vs Actual 2017 2018'!$R$9,'SL Budget vs Actual 2017 2018'!$T$9,'SL Budget vs Actual 2017 2018'!$V$9,'SL Budget vs Actual 2017 2018'!$J$10,'SL Budget vs Actual 2017 2018'!$P$10,'SL Budget vs Actual 2017 2018'!$R$10,'SL Budget vs Actual 2017 2018'!$T$10,'SL Budget vs Actual 2017 2018'!$V$10,'SL Budget vs Actual 2017 2018'!$F$11,'SL Budget vs Actual 2017 2018'!$H$11,'SL Budget vs Actual 2017 2018'!$J$11</definedName>
    <definedName name="QB_FORMULA_10" localSheetId="1" hidden="1">'SL Budget vs Actual 2017 2018'!$R$38,'SL Budget vs Actual 2017 2018'!$T$38,'SL Budget vs Actual 2017 2018'!$V$38,'SL Budget vs Actual 2017 2018'!$J$39,'SL Budget vs Actual 2017 2018'!$P$39,'SL Budget vs Actual 2017 2018'!$R$39,'SL Budget vs Actual 2017 2018'!$T$39,'SL Budget vs Actual 2017 2018'!$V$39,'SL Budget vs Actual 2017 2018'!$J$40,'SL Budget vs Actual 2017 2018'!$P$40,'SL Budget vs Actual 2017 2018'!$R$40,'SL Budget vs Actual 2017 2018'!$T$40,'SL Budget vs Actual 2017 2018'!$V$40,'SL Budget vs Actual 2017 2018'!$F$41,'SL Budget vs Actual 2017 2018'!$H$41,'SL Budget vs Actual 2017 2018'!$J$41</definedName>
    <definedName name="QB_FORMULA_11" localSheetId="1" hidden="1">'SL Budget vs Actual 2017 2018'!$L$41,'SL Budget vs Actual 2017 2018'!$N$41,'SL Budget vs Actual 2017 2018'!$P$41,'SL Budget vs Actual 2017 2018'!$R$41,'SL Budget vs Actual 2017 2018'!$T$41,'SL Budget vs Actual 2017 2018'!$V$41,'SL Budget vs Actual 2017 2018'!$F$42,'SL Budget vs Actual 2017 2018'!$H$42,'SL Budget vs Actual 2017 2018'!$J$42,'SL Budget vs Actual 2017 2018'!$L$42,'SL Budget vs Actual 2017 2018'!$N$42,'SL Budget vs Actual 2017 2018'!$P$42,'SL Budget vs Actual 2017 2018'!$R$42,'SL Budget vs Actual 2017 2018'!$T$42,'SL Budget vs Actual 2017 2018'!$V$42,'SL Budget vs Actual 2017 2018'!$F$43</definedName>
    <definedName name="QB_FORMULA_12" localSheetId="1" hidden="1">'SL Budget vs Actual 2017 2018'!$H$43,'SL Budget vs Actual 2017 2018'!$J$43,'SL Budget vs Actual 2017 2018'!$L$43,'SL Budget vs Actual 2017 2018'!$N$43,'SL Budget vs Actual 2017 2018'!$P$43,'SL Budget vs Actual 2017 2018'!$R$43,'SL Budget vs Actual 2017 2018'!$T$43,'SL Budget vs Actual 2017 2018'!$V$43</definedName>
    <definedName name="QB_FORMULA_2" localSheetId="0" hidden="1">'2019 Proposed Budget'!$N$26,'2019 Proposed Budget'!$N$28,'2019 Proposed Budget'!$N$30,'2019 Proposed Budget'!$N$31,'2019 Proposed Budget'!$F$32,'2019 Proposed Budget'!$H$32,'2019 Proposed Budget'!$J$32,'2019 Proposed Budget'!$L$32,'2019 Proposed Budget'!$N$32,'2019 Proposed Budget'!$N$35,'2019 Proposed Budget'!$F$37,'2019 Proposed Budget'!$H$37,'2019 Proposed Budget'!$J$37,'2019 Proposed Budget'!$L$37,'2019 Proposed Budget'!$N$37,'2019 Proposed Budget'!$N$39</definedName>
    <definedName name="QB_FORMULA_2" localSheetId="1" hidden="1">'SL Budget vs Actual 2017 2018'!$L$11,'SL Budget vs Actual 2017 2018'!$N$11,'SL Budget vs Actual 2017 2018'!$P$11,'SL Budget vs Actual 2017 2018'!$R$11,'SL Budget vs Actual 2017 2018'!$T$11,'SL Budget vs Actual 2017 2018'!$V$11,'SL Budget vs Actual 2017 2018'!$J$13,'SL Budget vs Actual 2017 2018'!$P$13,'SL Budget vs Actual 2017 2018'!$R$13,'SL Budget vs Actual 2017 2018'!$T$13,'SL Budget vs Actual 2017 2018'!$V$13,'SL Budget vs Actual 2017 2018'!$J$14,'SL Budget vs Actual 2017 2018'!$P$14,'SL Budget vs Actual 2017 2018'!$R$14,'SL Budget vs Actual 2017 2018'!$T$14,'SL Budget vs Actual 2017 2018'!$V$14</definedName>
    <definedName name="QB_FORMULA_3" localSheetId="0" hidden="1">'2019 Proposed Budget'!$F$42,'2019 Proposed Budget'!$H$42,'2019 Proposed Budget'!$J$42,'2019 Proposed Budget'!$L$42,'2019 Proposed Budget'!$N$42,'2019 Proposed Budget'!$F$43,'2019 Proposed Budget'!$H$43,'2019 Proposed Budget'!$J$43,'2019 Proposed Budget'!$L$43,'2019 Proposed Budget'!$N$43,'2019 Proposed Budget'!$F$44,'2019 Proposed Budget'!$H$44,'2019 Proposed Budget'!$J$44,'2019 Proposed Budget'!$L$44,'2019 Proposed Budget'!$N$44</definedName>
    <definedName name="QB_FORMULA_3" localSheetId="1" hidden="1">'SL Budget vs Actual 2017 2018'!$J$15,'SL Budget vs Actual 2017 2018'!$P$15,'SL Budget vs Actual 2017 2018'!$R$15,'SL Budget vs Actual 2017 2018'!$T$15,'SL Budget vs Actual 2017 2018'!$V$15,'SL Budget vs Actual 2017 2018'!$F$16,'SL Budget vs Actual 2017 2018'!$H$16,'SL Budget vs Actual 2017 2018'!$J$16,'SL Budget vs Actual 2017 2018'!$L$16,'SL Budget vs Actual 2017 2018'!$N$16,'SL Budget vs Actual 2017 2018'!$P$16,'SL Budget vs Actual 2017 2018'!$R$16,'SL Budget vs Actual 2017 2018'!$T$16,'SL Budget vs Actual 2017 2018'!$V$16,'SL Budget vs Actual 2017 2018'!$F$17,'SL Budget vs Actual 2017 2018'!$H$17</definedName>
    <definedName name="QB_FORMULA_4" localSheetId="1" hidden="1">'SL Budget vs Actual 2017 2018'!$J$17,'SL Budget vs Actual 2017 2018'!$L$17,'SL Budget vs Actual 2017 2018'!$N$17,'SL Budget vs Actual 2017 2018'!$P$17,'SL Budget vs Actual 2017 2018'!$R$17,'SL Budget vs Actual 2017 2018'!$T$17,'SL Budget vs Actual 2017 2018'!$V$17,'SL Budget vs Actual 2017 2018'!$J$19,'SL Budget vs Actual 2017 2018'!$P$19,'SL Budget vs Actual 2017 2018'!$R$19,'SL Budget vs Actual 2017 2018'!$T$19,'SL Budget vs Actual 2017 2018'!$V$19,'SL Budget vs Actual 2017 2018'!$J$21,'SL Budget vs Actual 2017 2018'!$P$21,'SL Budget vs Actual 2017 2018'!$R$21,'SL Budget vs Actual 2017 2018'!$T$21</definedName>
    <definedName name="QB_FORMULA_5" localSheetId="1" hidden="1">'SL Budget vs Actual 2017 2018'!$V$21,'SL Budget vs Actual 2017 2018'!$J$22,'SL Budget vs Actual 2017 2018'!$P$22,'SL Budget vs Actual 2017 2018'!$R$22,'SL Budget vs Actual 2017 2018'!$T$22,'SL Budget vs Actual 2017 2018'!$V$22,'SL Budget vs Actual 2017 2018'!$J$23,'SL Budget vs Actual 2017 2018'!$P$23,'SL Budget vs Actual 2017 2018'!$R$23,'SL Budget vs Actual 2017 2018'!$T$23,'SL Budget vs Actual 2017 2018'!$V$23,'SL Budget vs Actual 2017 2018'!$J$24,'SL Budget vs Actual 2017 2018'!$P$24,'SL Budget vs Actual 2017 2018'!$R$24,'SL Budget vs Actual 2017 2018'!$T$24,'SL Budget vs Actual 2017 2018'!$V$24</definedName>
    <definedName name="QB_FORMULA_6" localSheetId="1" hidden="1">'SL Budget vs Actual 2017 2018'!$F$25,'SL Budget vs Actual 2017 2018'!$H$25,'SL Budget vs Actual 2017 2018'!$J$25,'SL Budget vs Actual 2017 2018'!$L$25,'SL Budget vs Actual 2017 2018'!$N$25,'SL Budget vs Actual 2017 2018'!$P$25,'SL Budget vs Actual 2017 2018'!$R$25,'SL Budget vs Actual 2017 2018'!$T$25,'SL Budget vs Actual 2017 2018'!$V$25,'SL Budget vs Actual 2017 2018'!$J$27,'SL Budget vs Actual 2017 2018'!$P$27,'SL Budget vs Actual 2017 2018'!$R$27,'SL Budget vs Actual 2017 2018'!$T$27,'SL Budget vs Actual 2017 2018'!$V$27,'SL Budget vs Actual 2017 2018'!$J$28,'SL Budget vs Actual 2017 2018'!$P$28</definedName>
    <definedName name="QB_FORMULA_7" localSheetId="1" hidden="1">'SL Budget vs Actual 2017 2018'!$R$28,'SL Budget vs Actual 2017 2018'!$T$28,'SL Budget vs Actual 2017 2018'!$V$28,'SL Budget vs Actual 2017 2018'!$J$29,'SL Budget vs Actual 2017 2018'!$P$29,'SL Budget vs Actual 2017 2018'!$R$29,'SL Budget vs Actual 2017 2018'!$T$29,'SL Budget vs Actual 2017 2018'!$V$29,'SL Budget vs Actual 2017 2018'!$J$30,'SL Budget vs Actual 2017 2018'!$P$30,'SL Budget vs Actual 2017 2018'!$R$30,'SL Budget vs Actual 2017 2018'!$T$30,'SL Budget vs Actual 2017 2018'!$V$30,'SL Budget vs Actual 2017 2018'!$F$31,'SL Budget vs Actual 2017 2018'!$H$31,'SL Budget vs Actual 2017 2018'!$J$31</definedName>
    <definedName name="QB_FORMULA_8" localSheetId="1" hidden="1">'SL Budget vs Actual 2017 2018'!$L$31,'SL Budget vs Actual 2017 2018'!$N$31,'SL Budget vs Actual 2017 2018'!$P$31,'SL Budget vs Actual 2017 2018'!$R$31,'SL Budget vs Actual 2017 2018'!$T$31,'SL Budget vs Actual 2017 2018'!$V$31,'SL Budget vs Actual 2017 2018'!$J$33,'SL Budget vs Actual 2017 2018'!$P$33,'SL Budget vs Actual 2017 2018'!$R$33,'SL Budget vs Actual 2017 2018'!$T$33,'SL Budget vs Actual 2017 2018'!$V$33,'SL Budget vs Actual 2017 2018'!$J$34,'SL Budget vs Actual 2017 2018'!$P$34,'SL Budget vs Actual 2017 2018'!$R$34,'SL Budget vs Actual 2017 2018'!$T$34,'SL Budget vs Actual 2017 2018'!$V$34</definedName>
    <definedName name="QB_FORMULA_9" localSheetId="1" hidden="1">'SL Budget vs Actual 2017 2018'!$J$35,'SL Budget vs Actual 2017 2018'!$P$35,'SL Budget vs Actual 2017 2018'!$R$35,'SL Budget vs Actual 2017 2018'!$T$35,'SL Budget vs Actual 2017 2018'!$V$35,'SL Budget vs Actual 2017 2018'!$F$36,'SL Budget vs Actual 2017 2018'!$H$36,'SL Budget vs Actual 2017 2018'!$J$36,'SL Budget vs Actual 2017 2018'!$L$36,'SL Budget vs Actual 2017 2018'!$N$36,'SL Budget vs Actual 2017 2018'!$P$36,'SL Budget vs Actual 2017 2018'!$R$36,'SL Budget vs Actual 2017 2018'!$T$36,'SL Budget vs Actual 2017 2018'!$V$36,'SL Budget vs Actual 2017 2018'!$J$38,'SL Budget vs Actual 2017 2018'!$P$38</definedName>
    <definedName name="QB_ROW_10020" localSheetId="0" hidden="1">'2019 Proposed Budget'!$C$4</definedName>
    <definedName name="QB_ROW_10020" localSheetId="1" hidden="1">'SL Budget vs Actual 2017 2018'!$C$4</definedName>
    <definedName name="QB_ROW_10320" localSheetId="0" hidden="1">'2019 Proposed Budget'!$C$11</definedName>
    <definedName name="QB_ROW_10320" localSheetId="1" hidden="1">'SL Budget vs Actual 2017 2018'!$C$11</definedName>
    <definedName name="QB_ROW_11230" localSheetId="0" hidden="1">'2019 Proposed Budget'!$D$14</definedName>
    <definedName name="QB_ROW_11230" localSheetId="1" hidden="1">'SL Budget vs Actual 2017 2018'!$D$14</definedName>
    <definedName name="QB_ROW_12030" localSheetId="0" hidden="1">'2019 Proposed Budget'!$D$5</definedName>
    <definedName name="QB_ROW_12030" localSheetId="1" hidden="1">'SL Budget vs Actual 2017 2018'!$D$5</definedName>
    <definedName name="QB_ROW_12330" localSheetId="0" hidden="1">'2019 Proposed Budget'!$D$8</definedName>
    <definedName name="QB_ROW_12330" localSheetId="1" hidden="1">'SL Budget vs Actual 2017 2018'!$D$8</definedName>
    <definedName name="QB_ROW_17230" localSheetId="0" hidden="1">'2019 Proposed Budget'!$D$9</definedName>
    <definedName name="QB_ROW_17230" localSheetId="1" hidden="1">'SL Budget vs Actual 2017 2018'!$D$9</definedName>
    <definedName name="QB_ROW_18020" localSheetId="0" hidden="1">'2019 Proposed Budget'!$C$20</definedName>
    <definedName name="QB_ROW_18020" localSheetId="1" hidden="1">'SL Budget vs Actual 2017 2018'!$C$20</definedName>
    <definedName name="QB_ROW_18301" localSheetId="0" hidden="1">'2019 Proposed Budget'!$A$44</definedName>
    <definedName name="QB_ROW_18301" localSheetId="1" hidden="1">'SL Budget vs Actual 2017 2018'!$A$43</definedName>
    <definedName name="QB_ROW_18320" localSheetId="0" hidden="1">'2019 Proposed Budget'!$C$26</definedName>
    <definedName name="QB_ROW_18320" localSheetId="1" hidden="1">'SL Budget vs Actual 2017 2018'!$C$25</definedName>
    <definedName name="QB_ROW_20012" localSheetId="0" hidden="1">'2019 Proposed Budget'!$B$3</definedName>
    <definedName name="QB_ROW_20012" localSheetId="1" hidden="1">'SL Budget vs Actual 2017 2018'!$B$3</definedName>
    <definedName name="QB_ROW_20312" localSheetId="0" hidden="1">'2019 Proposed Budget'!$B$17</definedName>
    <definedName name="QB_ROW_20312" localSheetId="1" hidden="1">'SL Budget vs Actual 2017 2018'!$B$17</definedName>
    <definedName name="QB_ROW_21012" localSheetId="0" hidden="1">'2019 Proposed Budget'!$B$18</definedName>
    <definedName name="QB_ROW_21012" localSheetId="1" hidden="1">'SL Budget vs Actual 2017 2018'!$B$18</definedName>
    <definedName name="QB_ROW_21230" localSheetId="1" hidden="1">'SL Budget vs Actual 2017 2018'!$D$34</definedName>
    <definedName name="QB_ROW_21312" localSheetId="0" hidden="1">'2019 Proposed Budget'!$B$43</definedName>
    <definedName name="QB_ROW_21312" localSheetId="1" hidden="1">'SL Budget vs Actual 2017 2018'!$B$42</definedName>
    <definedName name="QB_ROW_22230" localSheetId="1" hidden="1">'SL Budget vs Actual 2017 2018'!$D$33</definedName>
    <definedName name="QB_ROW_23230" localSheetId="0" hidden="1">'2019 Proposed Budget'!$D$35</definedName>
    <definedName name="QB_ROW_23230" localSheetId="1" hidden="1">'SL Budget vs Actual 2017 2018'!$D$35</definedName>
    <definedName name="QB_ROW_24230" localSheetId="0" hidden="1">'2019 Proposed Budget'!$D$25</definedName>
    <definedName name="QB_ROW_24230" localSheetId="1" hidden="1">'SL Budget vs Actual 2017 2018'!$D$24</definedName>
    <definedName name="QB_ROW_26020" localSheetId="0" hidden="1">'2019 Proposed Budget'!$C$27</definedName>
    <definedName name="QB_ROW_26020" localSheetId="1" hidden="1">'SL Budget vs Actual 2017 2018'!$C$26</definedName>
    <definedName name="QB_ROW_26320" localSheetId="0" hidden="1">'2019 Proposed Budget'!$C$32</definedName>
    <definedName name="QB_ROW_26320" localSheetId="1" hidden="1">'SL Budget vs Actual 2017 2018'!$C$31</definedName>
    <definedName name="QB_ROW_32230" localSheetId="0" hidden="1">'2019 Proposed Budget'!$D$10</definedName>
    <definedName name="QB_ROW_32230" localSheetId="1" hidden="1">'SL Budget vs Actual 2017 2018'!$D$10</definedName>
    <definedName name="QB_ROW_40020" localSheetId="0" hidden="1">'2019 Proposed Budget'!$C$33</definedName>
    <definedName name="QB_ROW_40020" localSheetId="1" hidden="1">'SL Budget vs Actual 2017 2018'!$C$32</definedName>
    <definedName name="QB_ROW_40320" localSheetId="0" hidden="1">'2019 Proposed Budget'!$C$37</definedName>
    <definedName name="QB_ROW_40320" localSheetId="1" hidden="1">'SL Budget vs Actual 2017 2018'!$C$36</definedName>
    <definedName name="QB_ROW_42230" localSheetId="0" hidden="1">'2019 Proposed Budget'!$D$22</definedName>
    <definedName name="QB_ROW_45240" localSheetId="0" hidden="1">'2019 Proposed Budget'!$E$6</definedName>
    <definedName name="QB_ROW_45240" localSheetId="1" hidden="1">'SL Budget vs Actual 2017 2018'!$E$6</definedName>
    <definedName name="QB_ROW_47240" localSheetId="0" hidden="1">'2019 Proposed Budget'!$E$7</definedName>
    <definedName name="QB_ROW_47240" localSheetId="1" hidden="1">'SL Budget vs Actual 2017 2018'!$E$7</definedName>
    <definedName name="QB_ROW_49230" localSheetId="0" hidden="1">'2019 Proposed Budget'!$D$30</definedName>
    <definedName name="QB_ROW_49230" localSheetId="1" hidden="1">'SL Budget vs Actual 2017 2018'!$D$29</definedName>
    <definedName name="QB_ROW_50230" localSheetId="1" hidden="1">'SL Budget vs Actual 2017 2018'!$D$28</definedName>
    <definedName name="QB_ROW_51230" localSheetId="1" hidden="1">'SL Budget vs Actual 2017 2018'!$D$23</definedName>
    <definedName name="QB_ROW_5230" localSheetId="1" hidden="1">'SL Budget vs Actual 2017 2018'!$D$13</definedName>
    <definedName name="QB_ROW_53230" localSheetId="1" hidden="1">'SL Budget vs Actual 2017 2018'!$D$22</definedName>
    <definedName name="QB_ROW_54230" localSheetId="0" hidden="1">'2019 Proposed Budget'!$D$28</definedName>
    <definedName name="QB_ROW_54230" localSheetId="1" hidden="1">'SL Budget vs Actual 2017 2018'!$D$27</definedName>
    <definedName name="QB_ROW_64020" localSheetId="0" hidden="1">'2019 Proposed Budget'!$C$38</definedName>
    <definedName name="QB_ROW_64020" localSheetId="1" hidden="1">'SL Budget vs Actual 2017 2018'!$C$37</definedName>
    <definedName name="QB_ROW_64320" localSheetId="0" hidden="1">'2019 Proposed Budget'!$C$42</definedName>
    <definedName name="QB_ROW_64320" localSheetId="1" hidden="1">'SL Budget vs Actual 2017 2018'!$C$41</definedName>
    <definedName name="QB_ROW_65230" localSheetId="1" hidden="1">'SL Budget vs Actual 2017 2018'!$D$40</definedName>
    <definedName name="QB_ROW_66230" localSheetId="1" hidden="1">'SL Budget vs Actual 2017 2018'!$D$39</definedName>
    <definedName name="QB_ROW_70230" localSheetId="1" hidden="1">'SL Budget vs Actual 2017 2018'!$D$21</definedName>
    <definedName name="QB_ROW_71230" localSheetId="0" hidden="1">'2019 Proposed Budget'!$D$31</definedName>
    <definedName name="QB_ROW_71230" localSheetId="1" hidden="1">'SL Budget vs Actual 2017 2018'!$D$30</definedName>
    <definedName name="QB_ROW_72230" localSheetId="0" hidden="1">'2019 Proposed Budget'!$D$15</definedName>
    <definedName name="QB_ROW_72230" localSheetId="1" hidden="1">'SL Budget vs Actual 2017 2018'!$D$15</definedName>
    <definedName name="QB_ROW_80230" localSheetId="0" hidden="1">'2019 Proposed Budget'!$D$39</definedName>
    <definedName name="QB_ROW_80230" localSheetId="1" hidden="1">'SL Budget vs Actual 2017 2018'!$D$38</definedName>
    <definedName name="QB_ROW_9020" localSheetId="0" hidden="1">'2019 Proposed Budget'!$C$12</definedName>
    <definedName name="QB_ROW_9020" localSheetId="1" hidden="1">'SL Budget vs Actual 2017 2018'!$C$12</definedName>
    <definedName name="QB_ROW_91320" localSheetId="1" hidden="1">'SL Budget vs Actual 2017 2018'!$C$19</definedName>
    <definedName name="QB_ROW_9320" localSheetId="0" hidden="1">'2019 Proposed Budget'!$C$16</definedName>
    <definedName name="QB_ROW_9320" localSheetId="1" hidden="1">'SL Budget vs Actual 2017 2018'!$C$16</definedName>
    <definedName name="QBCANSUPPORTUPDATE" localSheetId="0">TRUE</definedName>
    <definedName name="QBCANSUPPORTUPDATE" localSheetId="1">TRUE</definedName>
    <definedName name="QBCOMPANYFILENAME" localSheetId="0">"C:\Users\Jeanine\Desktop\ICG  Nov 5 15.QBW"</definedName>
    <definedName name="QBCOMPANYFILENAME" localSheetId="1">"C:\Users\Jeanine\Desktop\ICG  Nov 5 15.QBW"</definedName>
    <definedName name="QBENDDATE" localSheetId="0">20191231</definedName>
    <definedName name="QBENDDATE" localSheetId="1">20180930</definedName>
    <definedName name="QBHEADERSONSCREEN" localSheetId="0">FALSE</definedName>
    <definedName name="QBHEADERSONSCREEN" localSheetId="1">FALSE</definedName>
    <definedName name="QBMETADATASIZE" localSheetId="0">5892</definedName>
    <definedName name="QBMETADATASIZE" localSheetId="1">5892</definedName>
    <definedName name="QBPRESERVECOLOR" localSheetId="0">TRUE</definedName>
    <definedName name="QBPRESERVECOLOR" localSheetId="1">TRUE</definedName>
    <definedName name="QBPRESERVEFONT" localSheetId="0">TRUE</definedName>
    <definedName name="QBPRESERVEFONT" localSheetId="1">TRUE</definedName>
    <definedName name="QBPRESERVEROWHEIGHT" localSheetId="0">TRUE</definedName>
    <definedName name="QBPRESERVEROWHEIGHT" localSheetId="1">TRUE</definedName>
    <definedName name="QBPRESERVESPACE" localSheetId="0">TRUE</definedName>
    <definedName name="QBPRESERVESPACE" localSheetId="1">TRUE</definedName>
    <definedName name="QBREPORTCOLAXIS" localSheetId="0">7</definedName>
    <definedName name="QBREPORTCOLAXIS" localSheetId="1">8</definedName>
    <definedName name="QBREPORTCOMPANYID" localSheetId="0">"a497613e3d84468f9db5fe5f1c50e38c"</definedName>
    <definedName name="QBREPORTCOMPANYID" localSheetId="1">"a497613e3d84468f9db5fe5f1c50e38c"</definedName>
    <definedName name="QBREPORTCOMPARECOL_ANNUALBUDGET" localSheetId="0">FALSE</definedName>
    <definedName name="QBREPORTCOMPARECOL_ANNUALBUDGET" localSheetId="1">FALSE</definedName>
    <definedName name="QBREPORTCOMPARECOL_AVGCOGS" localSheetId="0">FALSE</definedName>
    <definedName name="QBREPORTCOMPARECOL_AVGCOGS" localSheetId="1">FALSE</definedName>
    <definedName name="QBREPORTCOMPARECOL_AVGPRICE" localSheetId="0">FALSE</definedName>
    <definedName name="QBREPORTCOMPARECOL_AVGPRICE" localSheetId="1">FALSE</definedName>
    <definedName name="QBREPORTCOMPARECOL_BUDDIFF" localSheetId="0">FALSE</definedName>
    <definedName name="QBREPORTCOMPARECOL_BUDDIFF" localSheetId="1">TRUE</definedName>
    <definedName name="QBREPORTCOMPARECOL_BUDGET" localSheetId="0">TRUE</definedName>
    <definedName name="QBREPORTCOMPARECOL_BUDGET" localSheetId="1">TRUE</definedName>
    <definedName name="QBREPORTCOMPARECOL_BUDPCT" localSheetId="0">FALSE</definedName>
    <definedName name="QBREPORTCOMPARECOL_BUDPCT" localSheetId="1">FALSE</definedName>
    <definedName name="QBREPORTCOMPARECOL_COGS" localSheetId="0">FALSE</definedName>
    <definedName name="QBREPORTCOMPARECOL_COGS" localSheetId="1">FALSE</definedName>
    <definedName name="QBREPORTCOMPARECOL_EXCLUDEAMOUNT" localSheetId="0">FALSE</definedName>
    <definedName name="QBREPORTCOMPARECOL_EXCLUDEAMOUNT" localSheetId="1">FALSE</definedName>
    <definedName name="QBREPORTCOMPARECOL_EXCLUDECURPERIOD" localSheetId="0">TRUE</definedName>
    <definedName name="QBREPORTCOMPARECOL_EXCLUDECURPERIOD" localSheetId="1">FALSE</definedName>
    <definedName name="QBREPORTCOMPARECOL_FORECAST" localSheetId="0">FALSE</definedName>
    <definedName name="QBREPORTCOMPARECOL_FORECAST" localSheetId="1">FALSE</definedName>
    <definedName name="QBREPORTCOMPARECOL_GROSSMARGIN" localSheetId="0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1">FALSE</definedName>
    <definedName name="QBREPORTCOMPARECOL_HOURS" localSheetId="0">FALSE</definedName>
    <definedName name="QBREPORTCOMPARECOL_HOURS" localSheetId="1">FALSE</definedName>
    <definedName name="QBREPORTCOMPARECOL_PCTCOL" localSheetId="0">FALSE</definedName>
    <definedName name="QBREPORTCOMPARECOL_PCTCOL" localSheetId="1">FALSE</definedName>
    <definedName name="QBREPORTCOMPARECOL_PCTEXPENSE" localSheetId="0">FALSE</definedName>
    <definedName name="QBREPORTCOMPARECOL_PCTEXPENSE" localSheetId="1">FALSE</definedName>
    <definedName name="QBREPORTCOMPARECOL_PCTINCOME" localSheetId="0">FALSE</definedName>
    <definedName name="QBREPORTCOMPARECOL_PCTINCOME" localSheetId="1">FALSE</definedName>
    <definedName name="QBREPORTCOMPARECOL_PCTOFSALES" localSheetId="0">FALSE</definedName>
    <definedName name="QBREPORTCOMPARECOL_PCTOFSALES" localSheetId="1">FALSE</definedName>
    <definedName name="QBREPORTCOMPARECOL_PCTROW" localSheetId="0">FALSE</definedName>
    <definedName name="QBREPORTCOMPARECOL_PCTROW" localSheetId="1">FALSE</definedName>
    <definedName name="QBREPORTCOMPARECOL_PPDIFF" localSheetId="0">FALSE</definedName>
    <definedName name="QBREPORTCOMPARECOL_PPDIFF" localSheetId="1">FALSE</definedName>
    <definedName name="QBREPORTCOMPARECOL_PPPCT" localSheetId="0">FALSE</definedName>
    <definedName name="QBREPORTCOMPARECOL_PPPCT" localSheetId="1">FALSE</definedName>
    <definedName name="QBREPORTCOMPARECOL_PREVPERIOD" localSheetId="0">FALSE</definedName>
    <definedName name="QBREPORTCOMPARECOL_PREVPERIOD" localSheetId="1">FALSE</definedName>
    <definedName name="QBREPORTCOMPARECOL_PREVYEAR" localSheetId="0">FALSE</definedName>
    <definedName name="QBREPORTCOMPARECOL_PREVYEAR" localSheetId="1">FALSE</definedName>
    <definedName name="QBREPORTCOMPARECOL_PYDIFF" localSheetId="0">FALSE</definedName>
    <definedName name="QBREPORTCOMPARECOL_PYDIFF" localSheetId="1">FALSE</definedName>
    <definedName name="QBREPORTCOMPARECOL_PYPCT" localSheetId="0">FALSE</definedName>
    <definedName name="QBREPORTCOMPARECOL_PYPCT" localSheetId="1">FALSE</definedName>
    <definedName name="QBREPORTCOMPARECOL_QTY" localSheetId="0">FALSE</definedName>
    <definedName name="QBREPORTCOMPARECOL_QTY" localSheetId="1">FALSE</definedName>
    <definedName name="QBREPORTCOMPARECOL_RATE" localSheetId="0">FALSE</definedName>
    <definedName name="QBREPORTCOMPARECOL_RATE" localSheetId="1">FALSE</definedName>
    <definedName name="QBREPORTCOMPARECOL_TRIPBILLEDMILES" localSheetId="0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1">FALSE</definedName>
    <definedName name="QBREPORTCOMPARECOL_TRIPMILES" localSheetId="0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1">FALSE</definedName>
    <definedName name="QBREPORTCOMPARECOL_YTD" localSheetId="0">FALSE</definedName>
    <definedName name="QBREPORTCOMPARECOL_YTD" localSheetId="1">FALSE</definedName>
    <definedName name="QBREPORTCOMPARECOL_YTDBUDGET" localSheetId="0">FALSE</definedName>
    <definedName name="QBREPORTCOMPARECOL_YTDBUDGET" localSheetId="1">FALSE</definedName>
    <definedName name="QBREPORTCOMPARECOL_YTDPCT" localSheetId="0">FALSE</definedName>
    <definedName name="QBREPORTCOMPARECOL_YTDPCT" localSheetId="1">FALSE</definedName>
    <definedName name="QBREPORTROWAXIS" localSheetId="0">11</definedName>
    <definedName name="QBREPORTROWAXIS" localSheetId="1">11</definedName>
    <definedName name="QBREPORTSUBCOLAXIS" localSheetId="0">24</definedName>
    <definedName name="QBREPORTSUBCOLAXIS" localSheetId="1">24</definedName>
    <definedName name="QBREPORTTYPE" localSheetId="0">287</definedName>
    <definedName name="QBREPORTTYPE" localSheetId="1">288</definedName>
    <definedName name="QBROWHEADERS" localSheetId="0">5</definedName>
    <definedName name="QBROWHEADERS" localSheetId="1">5</definedName>
    <definedName name="QBSTARTDATE" localSheetId="0">20190101</definedName>
    <definedName name="QBSTARTDATE" localSheetId="1">20171001</definedName>
  </definedNames>
  <calcPr calcId="17902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3" i="5" l="1"/>
  <c r="J43" i="5"/>
  <c r="F26" i="5"/>
  <c r="F43" i="5" s="1"/>
  <c r="N43" i="5" s="1"/>
  <c r="L42" i="5"/>
  <c r="J42" i="5"/>
  <c r="H42" i="5"/>
  <c r="F42" i="5"/>
  <c r="H8" i="5"/>
  <c r="F11" i="5"/>
  <c r="J13" i="5"/>
  <c r="J37" i="5"/>
  <c r="L37" i="5"/>
  <c r="H37" i="5"/>
  <c r="F37" i="5"/>
  <c r="F32" i="5"/>
  <c r="H32" i="5"/>
  <c r="J32" i="5"/>
  <c r="L32" i="5"/>
  <c r="H26" i="5"/>
  <c r="H43" i="5" s="1"/>
  <c r="J21" i="5"/>
  <c r="N39" i="5" l="1"/>
  <c r="N42" i="5" s="1"/>
  <c r="N35" i="5"/>
  <c r="N37" i="5" s="1"/>
  <c r="N31" i="5"/>
  <c r="N30" i="5"/>
  <c r="N28" i="5"/>
  <c r="N32" i="5" s="1"/>
  <c r="N22" i="5"/>
  <c r="N26" i="5" s="1"/>
  <c r="L16" i="5"/>
  <c r="J16" i="5"/>
  <c r="H16" i="5"/>
  <c r="F16" i="5"/>
  <c r="N15" i="5"/>
  <c r="N14" i="5"/>
  <c r="L11" i="5"/>
  <c r="J11" i="5"/>
  <c r="H11" i="5"/>
  <c r="N11" i="5" s="1"/>
  <c r="N10" i="5"/>
  <c r="N9" i="5"/>
  <c r="L8" i="5"/>
  <c r="J8" i="5"/>
  <c r="F8" i="5"/>
  <c r="N7" i="5"/>
  <c r="N6" i="5"/>
  <c r="J17" i="5" l="1"/>
  <c r="L17" i="5"/>
  <c r="J44" i="5"/>
  <c r="L44" i="5"/>
  <c r="N16" i="5"/>
  <c r="H17" i="5"/>
  <c r="N8" i="5"/>
  <c r="F17" i="5"/>
  <c r="F44" i="5" s="1"/>
  <c r="V43" i="1"/>
  <c r="T43" i="1"/>
  <c r="R43" i="1"/>
  <c r="P43" i="1"/>
  <c r="N43" i="1"/>
  <c r="L43" i="1"/>
  <c r="J43" i="1"/>
  <c r="H43" i="1"/>
  <c r="F43" i="1"/>
  <c r="V42" i="1"/>
  <c r="T42" i="1"/>
  <c r="R42" i="1"/>
  <c r="P42" i="1"/>
  <c r="N42" i="1"/>
  <c r="L42" i="1"/>
  <c r="J42" i="1"/>
  <c r="H42" i="1"/>
  <c r="F42" i="1"/>
  <c r="V41" i="1"/>
  <c r="T41" i="1"/>
  <c r="R41" i="1"/>
  <c r="P41" i="1"/>
  <c r="N41" i="1"/>
  <c r="L41" i="1"/>
  <c r="J41" i="1"/>
  <c r="H41" i="1"/>
  <c r="F41" i="1"/>
  <c r="V40" i="1"/>
  <c r="T40" i="1"/>
  <c r="R40" i="1"/>
  <c r="P40" i="1"/>
  <c r="J40" i="1"/>
  <c r="V39" i="1"/>
  <c r="T39" i="1"/>
  <c r="R39" i="1"/>
  <c r="P39" i="1"/>
  <c r="J39" i="1"/>
  <c r="V38" i="1"/>
  <c r="T38" i="1"/>
  <c r="R38" i="1"/>
  <c r="P38" i="1"/>
  <c r="J38" i="1"/>
  <c r="V36" i="1"/>
  <c r="T36" i="1"/>
  <c r="R36" i="1"/>
  <c r="P36" i="1"/>
  <c r="N36" i="1"/>
  <c r="L36" i="1"/>
  <c r="J36" i="1"/>
  <c r="H36" i="1"/>
  <c r="F36" i="1"/>
  <c r="V35" i="1"/>
  <c r="T35" i="1"/>
  <c r="R35" i="1"/>
  <c r="P35" i="1"/>
  <c r="J35" i="1"/>
  <c r="V34" i="1"/>
  <c r="T34" i="1"/>
  <c r="R34" i="1"/>
  <c r="P34" i="1"/>
  <c r="J34" i="1"/>
  <c r="V33" i="1"/>
  <c r="T33" i="1"/>
  <c r="R33" i="1"/>
  <c r="P33" i="1"/>
  <c r="J33" i="1"/>
  <c r="V31" i="1"/>
  <c r="T31" i="1"/>
  <c r="R31" i="1"/>
  <c r="P31" i="1"/>
  <c r="N31" i="1"/>
  <c r="L31" i="1"/>
  <c r="J31" i="1"/>
  <c r="H31" i="1"/>
  <c r="F31" i="1"/>
  <c r="V30" i="1"/>
  <c r="T30" i="1"/>
  <c r="R30" i="1"/>
  <c r="P30" i="1"/>
  <c r="J30" i="1"/>
  <c r="V29" i="1"/>
  <c r="T29" i="1"/>
  <c r="R29" i="1"/>
  <c r="P29" i="1"/>
  <c r="J29" i="1"/>
  <c r="V28" i="1"/>
  <c r="T28" i="1"/>
  <c r="R28" i="1"/>
  <c r="P28" i="1"/>
  <c r="J28" i="1"/>
  <c r="V27" i="1"/>
  <c r="T27" i="1"/>
  <c r="R27" i="1"/>
  <c r="P27" i="1"/>
  <c r="J27" i="1"/>
  <c r="V25" i="1"/>
  <c r="T25" i="1"/>
  <c r="R25" i="1"/>
  <c r="P25" i="1"/>
  <c r="N25" i="1"/>
  <c r="L25" i="1"/>
  <c r="J25" i="1"/>
  <c r="H25" i="1"/>
  <c r="F25" i="1"/>
  <c r="V24" i="1"/>
  <c r="T24" i="1"/>
  <c r="R24" i="1"/>
  <c r="P24" i="1"/>
  <c r="J24" i="1"/>
  <c r="V23" i="1"/>
  <c r="T23" i="1"/>
  <c r="R23" i="1"/>
  <c r="P23" i="1"/>
  <c r="J23" i="1"/>
  <c r="V22" i="1"/>
  <c r="T22" i="1"/>
  <c r="R22" i="1"/>
  <c r="P22" i="1"/>
  <c r="J22" i="1"/>
  <c r="V21" i="1"/>
  <c r="T21" i="1"/>
  <c r="R21" i="1"/>
  <c r="P21" i="1"/>
  <c r="J21" i="1"/>
  <c r="V19" i="1"/>
  <c r="T19" i="1"/>
  <c r="R19" i="1"/>
  <c r="P19" i="1"/>
  <c r="J19" i="1"/>
  <c r="V17" i="1"/>
  <c r="T17" i="1"/>
  <c r="R17" i="1"/>
  <c r="P17" i="1"/>
  <c r="N17" i="1"/>
  <c r="L17" i="1"/>
  <c r="J17" i="1"/>
  <c r="H17" i="1"/>
  <c r="F17" i="1"/>
  <c r="V16" i="1"/>
  <c r="T16" i="1"/>
  <c r="R16" i="1"/>
  <c r="P16" i="1"/>
  <c r="N16" i="1"/>
  <c r="L16" i="1"/>
  <c r="J16" i="1"/>
  <c r="H16" i="1"/>
  <c r="F16" i="1"/>
  <c r="V15" i="1"/>
  <c r="T15" i="1"/>
  <c r="R15" i="1"/>
  <c r="P15" i="1"/>
  <c r="J15" i="1"/>
  <c r="V14" i="1"/>
  <c r="T14" i="1"/>
  <c r="R14" i="1"/>
  <c r="P14" i="1"/>
  <c r="J14" i="1"/>
  <c r="V13" i="1"/>
  <c r="T13" i="1"/>
  <c r="R13" i="1"/>
  <c r="P13" i="1"/>
  <c r="J13" i="1"/>
  <c r="V11" i="1"/>
  <c r="T11" i="1"/>
  <c r="R11" i="1"/>
  <c r="P11" i="1"/>
  <c r="N11" i="1"/>
  <c r="L11" i="1"/>
  <c r="J11" i="1"/>
  <c r="H11" i="1"/>
  <c r="F11" i="1"/>
  <c r="V10" i="1"/>
  <c r="T10" i="1"/>
  <c r="R10" i="1"/>
  <c r="P10" i="1"/>
  <c r="J10" i="1"/>
  <c r="V9" i="1"/>
  <c r="T9" i="1"/>
  <c r="R9" i="1"/>
  <c r="P9" i="1"/>
  <c r="J9" i="1"/>
  <c r="V8" i="1"/>
  <c r="T8" i="1"/>
  <c r="R8" i="1"/>
  <c r="P8" i="1"/>
  <c r="N8" i="1"/>
  <c r="L8" i="1"/>
  <c r="J8" i="1"/>
  <c r="H8" i="1"/>
  <c r="F8" i="1"/>
  <c r="V7" i="1"/>
  <c r="T7" i="1"/>
  <c r="R7" i="1"/>
  <c r="P7" i="1"/>
  <c r="J7" i="1"/>
  <c r="V6" i="1"/>
  <c r="T6" i="1"/>
  <c r="R6" i="1"/>
  <c r="P6" i="1"/>
  <c r="J6" i="1"/>
  <c r="H44" i="5" l="1"/>
  <c r="N17" i="5"/>
  <c r="N44" i="5" l="1"/>
</calcChain>
</file>

<file path=xl/sharedStrings.xml><?xml version="1.0" encoding="utf-8"?>
<sst xmlns="http://schemas.openxmlformats.org/spreadsheetml/2006/main" count="99" uniqueCount="53">
  <si>
    <t>TOTAL</t>
  </si>
  <si>
    <t>Oct - Dec 17</t>
  </si>
  <si>
    <t>Budget</t>
  </si>
  <si>
    <t>$ Over Budget</t>
  </si>
  <si>
    <t>Jan - Sep 18</t>
  </si>
  <si>
    <t>Oct '17 - Sep 18</t>
  </si>
  <si>
    <t>Income</t>
  </si>
  <si>
    <t>4000 · Earned Revenues</t>
  </si>
  <si>
    <t>4020 · Membership Dues</t>
  </si>
  <si>
    <t>4021 · General Funds Dues</t>
  </si>
  <si>
    <t>4025 · Archive Funds Dues</t>
  </si>
  <si>
    <t>Total 4020 · Membership Dues</t>
  </si>
  <si>
    <t>4030 · Miscellaneous Revenues</t>
  </si>
  <si>
    <t>4070 · Interest</t>
  </si>
  <si>
    <t>Total 4000 · Earned Revenues</t>
  </si>
  <si>
    <t>4510 · Contributed Support</t>
  </si>
  <si>
    <t>4511 · General Funds</t>
  </si>
  <si>
    <t>4525 · Archive Funds</t>
  </si>
  <si>
    <t>4530 · Gear Grant Funds</t>
  </si>
  <si>
    <t>Total 4510 · Contributed Support</t>
  </si>
  <si>
    <t>Total Income</t>
  </si>
  <si>
    <t>Expense</t>
  </si>
  <si>
    <t>5600 · ICG Publishing</t>
  </si>
  <si>
    <t>5000 · General Business Expenses</t>
  </si>
  <si>
    <t>5020 - PR and advertising</t>
  </si>
  <si>
    <t>5040 · Printing and Reproduction</t>
  </si>
  <si>
    <t>5060 · Postage and Delivery</t>
  </si>
  <si>
    <t>5090 · Web Site</t>
  </si>
  <si>
    <t>Total 5000 · General Business Expenses</t>
  </si>
  <si>
    <t>5100 · Archives Expenses</t>
  </si>
  <si>
    <t>5110 · Acquisitions</t>
  </si>
  <si>
    <t>5120 · Shipping and Handling</t>
  </si>
  <si>
    <t>5130 · Supplies</t>
  </si>
  <si>
    <t>5190 · Web Site</t>
  </si>
  <si>
    <t>Total 5100 · Archives Expenses</t>
  </si>
  <si>
    <t>5200 · Newsletter</t>
  </si>
  <si>
    <t>5210 · Printing and Reproduction</t>
  </si>
  <si>
    <t>5220 · Postage and Delivery</t>
  </si>
  <si>
    <t>5230 · Supplies</t>
  </si>
  <si>
    <t>Total 5200 · Newsletter</t>
  </si>
  <si>
    <t>7000 · Awards &amp; Grants</t>
  </si>
  <si>
    <t>7010 · Awards to Individuals</t>
  </si>
  <si>
    <t>7020 · Grants to GEL Chapters</t>
  </si>
  <si>
    <t>7030 · Gear Fund Grants</t>
  </si>
  <si>
    <t>Total 7000 · Awards &amp; Grants</t>
  </si>
  <si>
    <t>Total Expense</t>
  </si>
  <si>
    <t>Net Income</t>
  </si>
  <si>
    <t>Jan - Mar 19</t>
  </si>
  <si>
    <t>Apr - Jun 19</t>
  </si>
  <si>
    <t>Jul - Sep 19</t>
  </si>
  <si>
    <t>Oct - Dec 19</t>
  </si>
  <si>
    <t>Jan - Dec 19</t>
  </si>
  <si>
    <t>5030 · Bank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</si>
</sst>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1" fillId="0" borderId="0" xfId="0" applyNumberFormat="1" applyFon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4" fontId="2" fillId="0" borderId="3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1" fillId="0" borderId="6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0" fillId="0" borderId="0" xfId="0" applyBorder="1"/>
    <xf numFmtId="49" fontId="2" fillId="0" borderId="0" xfId="0" applyNumberFormat="1" applyFont="1" applyBorder="1"/>
  </cellXfs>
  <cellStyles count="2">
    <cellStyle name="Normal" xfId="0" builtinId="0"/>
    <cellStyle name="Normal 2" xfId="1" xr:uid="{97C0B7A4-BFD2-4731-9696-3C45AEDDF8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CE188-A34A-4E60-8315-FF6B77C292F3}">
  <sheetPr codeName="Sheet2"/>
  <dimension ref="A1:W45"/>
  <sheetViews>
    <sheetView tabSelected="1" zoomScale="120" zoomScaleNormal="120" workbookViewId="0">
      <pane xSplit="5" ySplit="2" topLeftCell="F9" activePane="bottomRight" state="frozenSplit"/>
      <selection pane="topRight" activeCell="F1" sqref="F1"/>
      <selection pane="bottomLeft" activeCell="A3" sqref="A3"/>
      <selection pane="bottomRight" activeCell="N44" sqref="N44"/>
    </sheetView>
  </sheetViews>
  <sheetFormatPr defaultRowHeight="15" x14ac:dyDescent="0.25"/>
  <cols>
    <col min="1" max="4" width="3" style="18" customWidth="1"/>
    <col min="5" max="5" width="28.5703125" style="18" customWidth="1"/>
    <col min="6" max="6" width="10.28515625" style="19" customWidth="1"/>
    <col min="7" max="7" width="2.28515625" style="19" customWidth="1"/>
    <col min="8" max="8" width="10.28515625" style="19" bestFit="1" customWidth="1"/>
    <col min="9" max="9" width="2.28515625" style="19" customWidth="1"/>
    <col min="10" max="10" width="9.85546875" style="19" bestFit="1" customWidth="1"/>
    <col min="11" max="11" width="2.28515625" style="19" customWidth="1"/>
    <col min="12" max="12" width="10" style="19" bestFit="1" customWidth="1"/>
    <col min="13" max="13" width="2.28515625" style="19" customWidth="1"/>
    <col min="14" max="14" width="10.140625" style="19" bestFit="1" customWidth="1"/>
  </cols>
  <sheetData>
    <row r="1" spans="1:22" ht="15.75" thickBot="1" x14ac:dyDescent="0.3">
      <c r="A1" s="2"/>
      <c r="B1" s="2"/>
      <c r="C1" s="2"/>
      <c r="D1" s="2"/>
      <c r="E1" s="2"/>
      <c r="F1" s="4"/>
      <c r="G1" s="1"/>
      <c r="H1" s="4"/>
      <c r="I1" s="1"/>
      <c r="J1" s="4"/>
      <c r="K1" s="1"/>
      <c r="L1" s="4"/>
      <c r="M1" s="1"/>
      <c r="N1" s="5" t="s">
        <v>0</v>
      </c>
    </row>
    <row r="2" spans="1:22" s="17" customFormat="1" ht="16.5" thickTop="1" thickBot="1" x14ac:dyDescent="0.3">
      <c r="A2" s="14"/>
      <c r="B2" s="14"/>
      <c r="C2" s="14"/>
      <c r="D2" s="14"/>
      <c r="E2" s="14"/>
      <c r="F2" s="15" t="s">
        <v>47</v>
      </c>
      <c r="G2" s="16"/>
      <c r="H2" s="15" t="s">
        <v>48</v>
      </c>
      <c r="I2" s="16"/>
      <c r="J2" s="15" t="s">
        <v>49</v>
      </c>
      <c r="K2" s="16"/>
      <c r="L2" s="15" t="s">
        <v>50</v>
      </c>
      <c r="M2" s="16"/>
      <c r="N2" s="15" t="s">
        <v>51</v>
      </c>
    </row>
    <row r="3" spans="1:22" ht="15.75" thickTop="1" x14ac:dyDescent="0.25">
      <c r="A3" s="2"/>
      <c r="B3" s="2" t="s">
        <v>6</v>
      </c>
      <c r="C3" s="2"/>
      <c r="D3" s="2"/>
      <c r="E3" s="2"/>
      <c r="F3" s="6"/>
      <c r="G3" s="7"/>
      <c r="H3" s="6"/>
      <c r="I3" s="7"/>
      <c r="J3" s="6"/>
      <c r="K3" s="7"/>
      <c r="L3" s="6"/>
      <c r="M3" s="7"/>
      <c r="N3" s="6"/>
    </row>
    <row r="4" spans="1:22" x14ac:dyDescent="0.25">
      <c r="A4" s="2"/>
      <c r="B4" s="2"/>
      <c r="C4" s="2" t="s">
        <v>7</v>
      </c>
      <c r="D4" s="2"/>
      <c r="E4" s="2"/>
      <c r="F4" s="6"/>
      <c r="G4" s="7"/>
      <c r="H4" s="6"/>
      <c r="I4" s="7"/>
      <c r="J4" s="6"/>
      <c r="K4" s="7"/>
      <c r="L4" s="6"/>
      <c r="M4" s="7"/>
      <c r="N4" s="6"/>
    </row>
    <row r="5" spans="1:22" x14ac:dyDescent="0.25">
      <c r="A5" s="2"/>
      <c r="B5" s="2"/>
      <c r="C5" s="2"/>
      <c r="D5" s="2" t="s">
        <v>8</v>
      </c>
      <c r="E5" s="2"/>
      <c r="F5" s="6"/>
      <c r="G5" s="7"/>
      <c r="H5" s="6"/>
      <c r="I5" s="7"/>
      <c r="J5" s="6"/>
      <c r="K5" s="7"/>
      <c r="L5" s="6"/>
      <c r="M5" s="7"/>
      <c r="N5" s="6"/>
    </row>
    <row r="6" spans="1:22" x14ac:dyDescent="0.25">
      <c r="A6" s="2"/>
      <c r="B6" s="2"/>
      <c r="C6" s="2"/>
      <c r="D6" s="2"/>
      <c r="E6" s="2" t="s">
        <v>9</v>
      </c>
      <c r="F6" s="6">
        <v>582</v>
      </c>
      <c r="G6" s="7"/>
      <c r="H6" s="6">
        <v>784</v>
      </c>
      <c r="I6" s="7"/>
      <c r="J6" s="6">
        <v>354</v>
      </c>
      <c r="K6" s="7"/>
      <c r="L6" s="6">
        <v>270</v>
      </c>
      <c r="M6" s="7"/>
      <c r="N6" s="6">
        <f t="shared" ref="N6:N11" si="0">ROUND(SUM(F6:L6),5)</f>
        <v>1990</v>
      </c>
    </row>
    <row r="7" spans="1:22" ht="15.75" thickBot="1" x14ac:dyDescent="0.3">
      <c r="A7" s="2"/>
      <c r="B7" s="2"/>
      <c r="C7" s="2"/>
      <c r="D7" s="2"/>
      <c r="E7" s="2" t="s">
        <v>10</v>
      </c>
      <c r="F7" s="8">
        <v>228</v>
      </c>
      <c r="G7" s="7"/>
      <c r="H7" s="8">
        <v>306</v>
      </c>
      <c r="I7" s="7"/>
      <c r="J7" s="8">
        <v>130</v>
      </c>
      <c r="K7" s="7"/>
      <c r="L7" s="8">
        <v>94</v>
      </c>
      <c r="M7" s="7"/>
      <c r="N7" s="8">
        <f t="shared" si="0"/>
        <v>758</v>
      </c>
    </row>
    <row r="8" spans="1:22" x14ac:dyDescent="0.25">
      <c r="A8" s="2"/>
      <c r="B8" s="2"/>
      <c r="C8" s="2"/>
      <c r="D8" s="2" t="s">
        <v>11</v>
      </c>
      <c r="E8" s="2"/>
      <c r="F8" s="6">
        <f>ROUND(SUM(F5:F7),5)</f>
        <v>810</v>
      </c>
      <c r="G8" s="7"/>
      <c r="H8" s="6">
        <f>SUM(H6:H7)</f>
        <v>1090</v>
      </c>
      <c r="I8" s="7"/>
      <c r="J8" s="6">
        <f>ROUND(SUM(J5:J7),5)</f>
        <v>484</v>
      </c>
      <c r="K8" s="7"/>
      <c r="L8" s="6">
        <f>ROUND(SUM(L5:L7),5)</f>
        <v>364</v>
      </c>
      <c r="M8" s="7"/>
      <c r="N8" s="6">
        <f t="shared" si="0"/>
        <v>2748</v>
      </c>
    </row>
    <row r="9" spans="1:22" x14ac:dyDescent="0.25">
      <c r="A9" s="2"/>
      <c r="B9" s="2"/>
      <c r="C9" s="2"/>
      <c r="D9" s="2" t="s">
        <v>12</v>
      </c>
      <c r="E9" s="2"/>
      <c r="F9" s="6">
        <v>0</v>
      </c>
      <c r="G9" s="7"/>
      <c r="H9" s="6">
        <v>0</v>
      </c>
      <c r="I9" s="7"/>
      <c r="J9" s="6">
        <v>0</v>
      </c>
      <c r="K9" s="7"/>
      <c r="L9" s="6">
        <v>0</v>
      </c>
      <c r="M9" s="7"/>
      <c r="N9" s="6">
        <f t="shared" si="0"/>
        <v>0</v>
      </c>
    </row>
    <row r="10" spans="1:22" ht="15.75" thickBot="1" x14ac:dyDescent="0.3">
      <c r="A10" s="2"/>
      <c r="B10" s="2"/>
      <c r="C10" s="2"/>
      <c r="D10" s="2" t="s">
        <v>13</v>
      </c>
      <c r="E10" s="2"/>
      <c r="F10" s="8">
        <v>0</v>
      </c>
      <c r="G10" s="7"/>
      <c r="H10" s="8">
        <v>0</v>
      </c>
      <c r="I10" s="7"/>
      <c r="J10" s="8">
        <v>0</v>
      </c>
      <c r="K10" s="7"/>
      <c r="L10" s="8">
        <v>0</v>
      </c>
      <c r="M10" s="7"/>
      <c r="N10" s="8">
        <f t="shared" si="0"/>
        <v>0</v>
      </c>
    </row>
    <row r="11" spans="1:22" x14ac:dyDescent="0.25">
      <c r="A11" s="2"/>
      <c r="B11" s="2"/>
      <c r="C11" s="2" t="s">
        <v>14</v>
      </c>
      <c r="D11" s="2"/>
      <c r="E11" s="2"/>
      <c r="F11" s="6">
        <f>ROUND(F4+SUM(F8:F10),5)</f>
        <v>810</v>
      </c>
      <c r="G11" s="7"/>
      <c r="H11" s="6">
        <f>ROUND(H4+SUM(H8:H10),5)</f>
        <v>1090</v>
      </c>
      <c r="I11" s="7"/>
      <c r="J11" s="6">
        <f>ROUND(J4+SUM(J8:J10),5)</f>
        <v>484</v>
      </c>
      <c r="K11" s="7"/>
      <c r="L11" s="6">
        <f>ROUND(L4+SUM(L8:L10),5)</f>
        <v>364</v>
      </c>
      <c r="M11" s="7"/>
      <c r="N11" s="6">
        <f t="shared" si="0"/>
        <v>2748</v>
      </c>
    </row>
    <row r="12" spans="1:22" x14ac:dyDescent="0.25">
      <c r="A12" s="2"/>
      <c r="B12" s="2"/>
      <c r="C12" s="2" t="s">
        <v>15</v>
      </c>
      <c r="D12" s="2"/>
      <c r="E12" s="2"/>
      <c r="F12" s="6"/>
      <c r="G12" s="7"/>
      <c r="H12" s="6"/>
      <c r="I12" s="7"/>
      <c r="J12" s="6"/>
      <c r="K12" s="7"/>
      <c r="L12" s="6"/>
      <c r="M12" s="7"/>
      <c r="N12" s="6"/>
    </row>
    <row r="13" spans="1:22" x14ac:dyDescent="0.25">
      <c r="A13" s="2"/>
      <c r="B13" s="2"/>
      <c r="C13" s="2"/>
      <c r="D13" s="2" t="s">
        <v>16</v>
      </c>
      <c r="E13" s="2"/>
      <c r="F13" s="6">
        <v>0</v>
      </c>
      <c r="G13" s="7"/>
      <c r="H13" s="6">
        <v>0</v>
      </c>
      <c r="I13" s="7"/>
      <c r="J13" s="6">
        <f>ROUND((F13-H13),5)</f>
        <v>0</v>
      </c>
      <c r="K13" s="7"/>
      <c r="L13" s="6">
        <v>0</v>
      </c>
      <c r="M13" s="7"/>
      <c r="N13" s="6">
        <v>0</v>
      </c>
      <c r="O13" s="7"/>
      <c r="P13" s="6"/>
      <c r="Q13" s="7"/>
      <c r="R13" s="6"/>
      <c r="S13" s="7"/>
      <c r="T13" s="6"/>
      <c r="U13" s="7"/>
      <c r="V13" s="6"/>
    </row>
    <row r="14" spans="1:22" x14ac:dyDescent="0.25">
      <c r="A14" s="2"/>
      <c r="B14" s="2"/>
      <c r="C14" s="2"/>
      <c r="D14" s="2" t="s">
        <v>17</v>
      </c>
      <c r="E14" s="2"/>
      <c r="F14" s="6">
        <v>0</v>
      </c>
      <c r="G14" s="7"/>
      <c r="H14" s="6">
        <v>0</v>
      </c>
      <c r="I14" s="7"/>
      <c r="J14" s="6">
        <v>0</v>
      </c>
      <c r="K14" s="7"/>
      <c r="L14" s="6">
        <v>0</v>
      </c>
      <c r="M14" s="7"/>
      <c r="N14" s="6">
        <f>ROUND(SUM(F14:L14),5)</f>
        <v>0</v>
      </c>
    </row>
    <row r="15" spans="1:22" ht="15.75" thickBot="1" x14ac:dyDescent="0.3">
      <c r="A15" s="2"/>
      <c r="B15" s="2"/>
      <c r="C15" s="2"/>
      <c r="D15" s="2" t="s">
        <v>18</v>
      </c>
      <c r="E15" s="2"/>
      <c r="F15" s="9">
        <v>0</v>
      </c>
      <c r="G15" s="7"/>
      <c r="H15" s="9">
        <v>0</v>
      </c>
      <c r="I15" s="7"/>
      <c r="J15" s="9">
        <v>0</v>
      </c>
      <c r="K15" s="7"/>
      <c r="L15" s="9">
        <v>0</v>
      </c>
      <c r="M15" s="7"/>
      <c r="N15" s="9">
        <f>ROUND(SUM(F15:L15),5)</f>
        <v>0</v>
      </c>
    </row>
    <row r="16" spans="1:22" ht="15.75" thickBot="1" x14ac:dyDescent="0.3">
      <c r="A16" s="2"/>
      <c r="B16" s="2"/>
      <c r="C16" s="2" t="s">
        <v>19</v>
      </c>
      <c r="D16" s="2"/>
      <c r="E16" s="2"/>
      <c r="F16" s="10">
        <f>ROUND(SUM(F12:F15),5)</f>
        <v>0</v>
      </c>
      <c r="G16" s="7"/>
      <c r="H16" s="10">
        <f>ROUND(SUM(H12:H15),5)</f>
        <v>0</v>
      </c>
      <c r="I16" s="7"/>
      <c r="J16" s="10">
        <f>ROUND(SUM(J12:J15),5)</f>
        <v>0</v>
      </c>
      <c r="K16" s="7"/>
      <c r="L16" s="10">
        <f>ROUND(SUM(L12:L15),5)</f>
        <v>0</v>
      </c>
      <c r="M16" s="7"/>
      <c r="N16" s="10">
        <f>ROUND(SUM(F16:L16),5)</f>
        <v>0</v>
      </c>
    </row>
    <row r="17" spans="1:22" x14ac:dyDescent="0.25">
      <c r="A17" s="2"/>
      <c r="B17" s="2" t="s">
        <v>20</v>
      </c>
      <c r="C17" s="2"/>
      <c r="D17" s="2"/>
      <c r="E17" s="2"/>
      <c r="F17" s="6">
        <f>ROUND(F3+F11+F16,5)</f>
        <v>810</v>
      </c>
      <c r="G17" s="7"/>
      <c r="H17" s="6">
        <f>ROUND(H3+H11+H16,5)</f>
        <v>1090</v>
      </c>
      <c r="I17" s="7"/>
      <c r="J17" s="6">
        <f>ROUND(J3+J11+J16,5)</f>
        <v>484</v>
      </c>
      <c r="K17" s="7"/>
      <c r="L17" s="6">
        <f>ROUND(L3+L11+L16,5)</f>
        <v>364</v>
      </c>
      <c r="M17" s="7"/>
      <c r="N17" s="6">
        <f>ROUND(SUM(F17:L17),5)</f>
        <v>2748</v>
      </c>
    </row>
    <row r="18" spans="1:22" x14ac:dyDescent="0.25">
      <c r="A18" s="2"/>
      <c r="B18" s="2" t="s">
        <v>21</v>
      </c>
      <c r="C18" s="2"/>
      <c r="D18" s="2"/>
      <c r="E18" s="2"/>
      <c r="F18" s="6"/>
      <c r="G18" s="7"/>
      <c r="H18" s="6"/>
      <c r="I18" s="7"/>
      <c r="J18" s="6"/>
      <c r="K18" s="7"/>
      <c r="L18" s="6"/>
      <c r="M18" s="7"/>
      <c r="N18" s="6"/>
    </row>
    <row r="19" spans="1:22" x14ac:dyDescent="0.25">
      <c r="A19" s="2"/>
      <c r="B19" s="2"/>
      <c r="C19" s="2" t="s">
        <v>22</v>
      </c>
      <c r="D19" s="2"/>
      <c r="E19" s="2"/>
      <c r="F19" s="6">
        <v>25</v>
      </c>
      <c r="G19" s="7"/>
      <c r="H19" s="6">
        <v>25</v>
      </c>
      <c r="I19" s="7"/>
      <c r="J19" s="6">
        <v>25</v>
      </c>
      <c r="K19" s="7"/>
      <c r="L19" s="6">
        <v>25</v>
      </c>
      <c r="M19" s="7"/>
      <c r="N19" s="6">
        <v>100</v>
      </c>
      <c r="O19" s="7"/>
      <c r="P19" s="6"/>
      <c r="Q19" s="7"/>
      <c r="R19" s="6"/>
      <c r="S19" s="7"/>
      <c r="T19" s="6"/>
      <c r="U19" s="7"/>
      <c r="V19" s="6"/>
    </row>
    <row r="20" spans="1:22" x14ac:dyDescent="0.25">
      <c r="A20" s="2"/>
      <c r="B20" s="2"/>
      <c r="C20" s="2" t="s">
        <v>23</v>
      </c>
      <c r="D20" s="2"/>
      <c r="E20" s="2"/>
      <c r="F20" s="6"/>
      <c r="G20" s="7"/>
      <c r="H20" s="6"/>
      <c r="I20" s="7"/>
      <c r="J20" s="6"/>
      <c r="K20" s="7"/>
      <c r="L20" s="6"/>
      <c r="M20" s="7"/>
      <c r="N20" s="6"/>
    </row>
    <row r="21" spans="1:22" x14ac:dyDescent="0.25">
      <c r="A21" s="2"/>
      <c r="B21" s="2"/>
      <c r="C21" s="2"/>
      <c r="D21" s="2" t="s">
        <v>24</v>
      </c>
      <c r="E21" s="2"/>
      <c r="F21" s="6">
        <v>20</v>
      </c>
      <c r="G21" s="7"/>
      <c r="H21" s="6">
        <v>20</v>
      </c>
      <c r="I21" s="7"/>
      <c r="J21" s="6">
        <f>ROUND((F21-H21),5)</f>
        <v>0</v>
      </c>
      <c r="K21" s="7"/>
      <c r="L21" s="6">
        <v>20</v>
      </c>
      <c r="M21" s="7"/>
      <c r="N21" s="6">
        <v>60</v>
      </c>
      <c r="O21" s="7"/>
      <c r="P21" s="6"/>
      <c r="Q21" s="7"/>
      <c r="R21" s="6"/>
      <c r="S21" s="7"/>
      <c r="T21" s="6"/>
      <c r="U21" s="7"/>
      <c r="V21" s="6"/>
    </row>
    <row r="22" spans="1:22" x14ac:dyDescent="0.25">
      <c r="A22" s="2"/>
      <c r="B22" s="2"/>
      <c r="C22" s="2"/>
      <c r="D22" s="2" t="s">
        <v>52</v>
      </c>
      <c r="E22" s="2"/>
      <c r="F22" s="6">
        <v>0</v>
      </c>
      <c r="G22" s="7"/>
      <c r="H22" s="6">
        <v>0</v>
      </c>
      <c r="I22" s="7"/>
      <c r="J22" s="6">
        <v>0</v>
      </c>
      <c r="K22" s="7"/>
      <c r="L22" s="6">
        <v>0</v>
      </c>
      <c r="M22" s="7"/>
      <c r="N22" s="6">
        <f>ROUND(SUM(F22:L22),5)</f>
        <v>0</v>
      </c>
    </row>
    <row r="23" spans="1:22" x14ac:dyDescent="0.25">
      <c r="A23" s="2"/>
      <c r="B23" s="2"/>
      <c r="C23" s="2"/>
      <c r="D23" s="2" t="s">
        <v>25</v>
      </c>
      <c r="E23" s="2"/>
      <c r="F23" s="6">
        <v>0</v>
      </c>
      <c r="G23" s="7"/>
      <c r="H23" s="6">
        <v>20</v>
      </c>
      <c r="I23" s="7"/>
      <c r="J23" s="6">
        <v>0</v>
      </c>
      <c r="K23" s="7"/>
      <c r="L23" s="6">
        <v>0</v>
      </c>
      <c r="M23" s="7"/>
      <c r="N23" s="6">
        <v>20</v>
      </c>
      <c r="O23" s="7"/>
      <c r="P23" s="6"/>
      <c r="Q23" s="7"/>
      <c r="R23" s="6"/>
      <c r="S23" s="7"/>
      <c r="T23" s="6"/>
      <c r="U23" s="7"/>
      <c r="V23" s="6"/>
    </row>
    <row r="24" spans="1:22" x14ac:dyDescent="0.25">
      <c r="A24" s="2"/>
      <c r="B24" s="2"/>
      <c r="C24" s="2"/>
      <c r="D24" s="2" t="s">
        <v>26</v>
      </c>
      <c r="E24" s="2"/>
      <c r="F24" s="6">
        <v>10</v>
      </c>
      <c r="G24" s="7"/>
      <c r="H24" s="6">
        <v>0</v>
      </c>
      <c r="I24" s="7"/>
      <c r="J24" s="6">
        <v>0</v>
      </c>
      <c r="K24" s="7"/>
      <c r="L24" s="6">
        <v>0</v>
      </c>
      <c r="M24" s="7"/>
      <c r="N24" s="6">
        <v>10</v>
      </c>
      <c r="O24" s="7"/>
      <c r="P24" s="6"/>
      <c r="Q24" s="7"/>
      <c r="R24" s="6"/>
      <c r="S24" s="7"/>
      <c r="T24" s="6"/>
      <c r="U24" s="7"/>
      <c r="V24" s="6"/>
    </row>
    <row r="25" spans="1:22" ht="15.75" thickBot="1" x14ac:dyDescent="0.3">
      <c r="A25" s="2"/>
      <c r="B25" s="2"/>
      <c r="C25" s="2"/>
      <c r="D25" s="2" t="s">
        <v>27</v>
      </c>
      <c r="E25" s="2"/>
      <c r="F25" s="8">
        <v>0</v>
      </c>
      <c r="G25" s="7"/>
      <c r="H25" s="8">
        <v>0</v>
      </c>
      <c r="I25" s="7"/>
      <c r="J25" s="8">
        <v>0</v>
      </c>
      <c r="K25" s="7"/>
      <c r="L25" s="8">
        <v>100</v>
      </c>
      <c r="M25" s="7"/>
      <c r="N25" s="8">
        <v>100</v>
      </c>
    </row>
    <row r="26" spans="1:22" x14ac:dyDescent="0.25">
      <c r="A26" s="2"/>
      <c r="B26" s="2"/>
      <c r="C26" s="2" t="s">
        <v>28</v>
      </c>
      <c r="D26" s="2"/>
      <c r="E26" s="2"/>
      <c r="F26" s="6">
        <f>SUM(F19:F25)</f>
        <v>55</v>
      </c>
      <c r="G26" s="7"/>
      <c r="H26" s="6">
        <f>ROUND(SUM(H19:H25),5)</f>
        <v>65</v>
      </c>
      <c r="I26" s="7"/>
      <c r="J26" s="6">
        <v>0</v>
      </c>
      <c r="K26" s="7"/>
      <c r="L26" s="6">
        <v>100</v>
      </c>
      <c r="M26" s="7"/>
      <c r="N26" s="6">
        <f>SUM(N21:N25)</f>
        <v>190</v>
      </c>
    </row>
    <row r="27" spans="1:22" x14ac:dyDescent="0.25">
      <c r="A27" s="2"/>
      <c r="B27" s="2"/>
      <c r="C27" s="2" t="s">
        <v>29</v>
      </c>
      <c r="D27" s="2"/>
      <c r="E27" s="2"/>
      <c r="F27" s="6"/>
      <c r="G27" s="7"/>
      <c r="H27" s="6"/>
      <c r="I27" s="7"/>
      <c r="J27" s="6"/>
      <c r="K27" s="7"/>
      <c r="L27" s="6"/>
      <c r="M27" s="7"/>
      <c r="N27" s="6"/>
    </row>
    <row r="28" spans="1:22" x14ac:dyDescent="0.25">
      <c r="A28" s="2"/>
      <c r="B28" s="2"/>
      <c r="C28" s="2"/>
      <c r="D28" s="2" t="s">
        <v>30</v>
      </c>
      <c r="E28" s="2"/>
      <c r="F28" s="6">
        <v>225</v>
      </c>
      <c r="G28" s="7"/>
      <c r="H28" s="6">
        <v>225</v>
      </c>
      <c r="I28" s="7"/>
      <c r="J28" s="6">
        <v>225</v>
      </c>
      <c r="K28" s="7"/>
      <c r="L28" s="6">
        <v>225</v>
      </c>
      <c r="M28" s="7"/>
      <c r="N28" s="6">
        <f>ROUND(SUM(F28:L28),5)</f>
        <v>900</v>
      </c>
    </row>
    <row r="29" spans="1:22" x14ac:dyDescent="0.25">
      <c r="A29" s="2"/>
      <c r="B29" s="2"/>
      <c r="C29" s="2"/>
      <c r="D29" s="2" t="s">
        <v>31</v>
      </c>
      <c r="E29" s="2"/>
      <c r="F29" s="6">
        <v>25</v>
      </c>
      <c r="G29" s="7"/>
      <c r="H29" s="6">
        <v>25</v>
      </c>
      <c r="I29" s="7"/>
      <c r="J29" s="6">
        <v>25</v>
      </c>
      <c r="K29" s="7"/>
      <c r="L29" s="6">
        <v>25</v>
      </c>
      <c r="M29" s="7"/>
      <c r="N29" s="6">
        <v>100</v>
      </c>
      <c r="O29" s="7"/>
      <c r="P29" s="6"/>
      <c r="Q29" s="7"/>
      <c r="R29" s="6"/>
      <c r="S29" s="7"/>
      <c r="T29" s="6"/>
      <c r="U29" s="7"/>
      <c r="V29" s="6"/>
    </row>
    <row r="30" spans="1:22" x14ac:dyDescent="0.25">
      <c r="A30" s="2"/>
      <c r="B30" s="2"/>
      <c r="C30" s="2"/>
      <c r="D30" s="2" t="s">
        <v>32</v>
      </c>
      <c r="E30" s="2"/>
      <c r="F30" s="6">
        <v>25</v>
      </c>
      <c r="G30" s="7"/>
      <c r="H30" s="6">
        <v>25</v>
      </c>
      <c r="I30" s="7"/>
      <c r="J30" s="6">
        <v>25</v>
      </c>
      <c r="K30" s="7"/>
      <c r="L30" s="6">
        <v>25</v>
      </c>
      <c r="M30" s="7"/>
      <c r="N30" s="6">
        <f>ROUND(SUM(F30:L30),5)</f>
        <v>100</v>
      </c>
    </row>
    <row r="31" spans="1:22" ht="15.75" thickBot="1" x14ac:dyDescent="0.3">
      <c r="A31" s="2"/>
      <c r="B31" s="2"/>
      <c r="C31" s="2"/>
      <c r="D31" s="2" t="s">
        <v>33</v>
      </c>
      <c r="E31" s="2"/>
      <c r="F31" s="8">
        <v>0</v>
      </c>
      <c r="G31" s="7"/>
      <c r="H31" s="8">
        <v>0</v>
      </c>
      <c r="I31" s="7"/>
      <c r="J31" s="8">
        <v>0</v>
      </c>
      <c r="K31" s="7"/>
      <c r="L31" s="8">
        <v>200</v>
      </c>
      <c r="M31" s="7"/>
      <c r="N31" s="8">
        <f>ROUND(SUM(F31:L31),5)</f>
        <v>200</v>
      </c>
    </row>
    <row r="32" spans="1:22" x14ac:dyDescent="0.25">
      <c r="A32" s="2"/>
      <c r="B32" s="2"/>
      <c r="C32" s="2" t="s">
        <v>34</v>
      </c>
      <c r="D32" s="2"/>
      <c r="E32" s="2"/>
      <c r="F32" s="6">
        <f>SUM(F28:F31)</f>
        <v>275</v>
      </c>
      <c r="G32" s="7"/>
      <c r="H32" s="6">
        <f>SUM(H28:H31)</f>
        <v>275</v>
      </c>
      <c r="I32" s="7"/>
      <c r="J32" s="6">
        <f>SUM(J28:J31)</f>
        <v>275</v>
      </c>
      <c r="K32" s="7"/>
      <c r="L32" s="6">
        <f>SUM(L28:L31)</f>
        <v>475</v>
      </c>
      <c r="M32" s="7"/>
      <c r="N32" s="6">
        <f>SUM(N28:N31)</f>
        <v>1300</v>
      </c>
    </row>
    <row r="33" spans="1:23" x14ac:dyDescent="0.25">
      <c r="A33" s="2"/>
      <c r="B33" s="2"/>
      <c r="C33" s="2" t="s">
        <v>35</v>
      </c>
      <c r="D33" s="2"/>
      <c r="E33" s="2"/>
      <c r="F33" s="6"/>
      <c r="G33" s="7"/>
      <c r="H33" s="6"/>
      <c r="I33" s="7"/>
      <c r="J33" s="6"/>
      <c r="K33" s="7"/>
      <c r="L33" s="6"/>
      <c r="M33" s="7"/>
      <c r="N33" s="6"/>
      <c r="P33" s="20"/>
      <c r="Q33" s="20"/>
      <c r="R33" s="20"/>
      <c r="S33" s="20"/>
      <c r="T33" s="20"/>
      <c r="U33" s="20"/>
      <c r="V33" s="20"/>
      <c r="W33" s="20"/>
    </row>
    <row r="34" spans="1:23" x14ac:dyDescent="0.25">
      <c r="A34" s="2"/>
      <c r="B34" s="2"/>
      <c r="C34" s="2"/>
      <c r="D34" s="2" t="s">
        <v>36</v>
      </c>
      <c r="E34" s="2"/>
      <c r="F34" s="6">
        <v>20</v>
      </c>
      <c r="G34" s="7"/>
      <c r="H34" s="6">
        <v>20</v>
      </c>
      <c r="I34" s="7"/>
      <c r="J34" s="6">
        <v>20</v>
      </c>
      <c r="K34" s="7"/>
      <c r="L34" s="6">
        <v>20</v>
      </c>
      <c r="M34" s="7"/>
      <c r="N34" s="6">
        <v>80</v>
      </c>
      <c r="O34" s="7"/>
      <c r="P34" s="9"/>
      <c r="Q34" s="21"/>
      <c r="R34" s="9"/>
      <c r="S34" s="21"/>
      <c r="T34" s="9"/>
      <c r="U34" s="21"/>
      <c r="V34" s="9"/>
      <c r="W34" s="20"/>
    </row>
    <row r="35" spans="1:23" x14ac:dyDescent="0.25">
      <c r="A35" s="2"/>
      <c r="B35" s="2"/>
      <c r="C35" s="2"/>
      <c r="D35" s="2" t="s">
        <v>38</v>
      </c>
      <c r="E35" s="2"/>
      <c r="F35" s="9">
        <v>10</v>
      </c>
      <c r="G35" s="7"/>
      <c r="H35" s="9">
        <v>10</v>
      </c>
      <c r="I35" s="7"/>
      <c r="J35" s="9">
        <v>10</v>
      </c>
      <c r="K35" s="7"/>
      <c r="L35" s="9">
        <v>10</v>
      </c>
      <c r="M35" s="7"/>
      <c r="N35" s="9">
        <f>ROUND(SUM(F35:L35),5)</f>
        <v>40</v>
      </c>
      <c r="P35" s="20"/>
      <c r="Q35" s="20"/>
      <c r="R35" s="20"/>
      <c r="S35" s="20"/>
      <c r="T35" s="20"/>
      <c r="U35" s="20"/>
      <c r="V35" s="20"/>
      <c r="W35" s="20"/>
    </row>
    <row r="36" spans="1:23" ht="15.75" thickBot="1" x14ac:dyDescent="0.3">
      <c r="A36" s="2"/>
      <c r="B36" s="2"/>
      <c r="C36" s="2"/>
      <c r="D36" s="2" t="s">
        <v>38</v>
      </c>
      <c r="E36" s="2"/>
      <c r="F36" s="8">
        <v>10</v>
      </c>
      <c r="G36" s="21"/>
      <c r="H36" s="8">
        <v>10</v>
      </c>
      <c r="I36" s="21"/>
      <c r="J36" s="8">
        <v>10</v>
      </c>
      <c r="K36" s="21"/>
      <c r="L36" s="8">
        <v>10</v>
      </c>
      <c r="M36" s="21"/>
      <c r="N36" s="8">
        <v>40</v>
      </c>
      <c r="O36" s="21"/>
      <c r="P36" s="9"/>
      <c r="Q36" s="21"/>
      <c r="R36" s="9"/>
      <c r="S36" s="21"/>
      <c r="T36" s="9"/>
      <c r="U36" s="21"/>
      <c r="V36" s="9"/>
      <c r="W36" s="20"/>
    </row>
    <row r="37" spans="1:23" x14ac:dyDescent="0.25">
      <c r="A37" s="2"/>
      <c r="B37" s="2"/>
      <c r="C37" s="2" t="s">
        <v>39</v>
      </c>
      <c r="D37" s="2"/>
      <c r="E37" s="2"/>
      <c r="F37" s="6">
        <f>ROUND(SUM(F33:F36),5)</f>
        <v>40</v>
      </c>
      <c r="G37" s="7"/>
      <c r="H37" s="6">
        <f>ROUND(SUM(H33:H36),5)</f>
        <v>40</v>
      </c>
      <c r="I37" s="7"/>
      <c r="J37" s="6">
        <f>ROUND(SUM(J33:J36),5)</f>
        <v>40</v>
      </c>
      <c r="K37" s="7"/>
      <c r="L37" s="6">
        <f>ROUND(SUM(L33:L36),5)</f>
        <v>40</v>
      </c>
      <c r="M37" s="7"/>
      <c r="N37" s="6">
        <f>SUM(N34:N36)</f>
        <v>160</v>
      </c>
      <c r="P37" s="20"/>
      <c r="Q37" s="20"/>
      <c r="R37" s="20"/>
      <c r="S37" s="20"/>
      <c r="T37" s="20"/>
      <c r="U37" s="20"/>
      <c r="V37" s="20"/>
      <c r="W37" s="20"/>
    </row>
    <row r="38" spans="1:23" x14ac:dyDescent="0.25">
      <c r="A38" s="2"/>
      <c r="B38" s="2"/>
      <c r="C38" s="2" t="s">
        <v>40</v>
      </c>
      <c r="D38" s="2"/>
      <c r="E38" s="2"/>
      <c r="F38" s="6"/>
      <c r="G38" s="7"/>
      <c r="H38" s="6"/>
      <c r="I38" s="7"/>
      <c r="J38" s="6"/>
      <c r="K38" s="7"/>
      <c r="L38" s="6"/>
      <c r="M38" s="7"/>
      <c r="N38" s="6"/>
    </row>
    <row r="39" spans="1:23" x14ac:dyDescent="0.25">
      <c r="A39" s="2"/>
      <c r="B39" s="2"/>
      <c r="C39" s="2"/>
      <c r="D39" s="2" t="s">
        <v>41</v>
      </c>
      <c r="E39" s="2"/>
      <c r="F39" s="9">
        <v>0</v>
      </c>
      <c r="G39" s="7"/>
      <c r="H39" s="9">
        <v>0</v>
      </c>
      <c r="I39" s="7"/>
      <c r="J39" s="9">
        <v>0</v>
      </c>
      <c r="K39" s="7"/>
      <c r="L39" s="9">
        <v>0</v>
      </c>
      <c r="M39" s="7"/>
      <c r="N39" s="9">
        <f>ROUND(SUM(F39:L39),5)</f>
        <v>0</v>
      </c>
    </row>
    <row r="40" spans="1:23" x14ac:dyDescent="0.25">
      <c r="A40" s="2"/>
      <c r="B40" s="2"/>
      <c r="C40" s="2"/>
      <c r="D40" s="2" t="s">
        <v>42</v>
      </c>
      <c r="E40" s="2"/>
      <c r="F40" s="9">
        <v>400</v>
      </c>
      <c r="G40" s="7"/>
      <c r="H40" s="9">
        <v>0</v>
      </c>
      <c r="I40" s="7"/>
      <c r="J40" s="9">
        <v>0</v>
      </c>
      <c r="K40" s="7"/>
      <c r="L40" s="9">
        <v>0</v>
      </c>
      <c r="M40" s="7"/>
      <c r="N40" s="9">
        <v>400</v>
      </c>
    </row>
    <row r="41" spans="1:23" ht="15.75" thickBot="1" x14ac:dyDescent="0.3">
      <c r="A41" s="2"/>
      <c r="B41" s="2"/>
      <c r="C41" s="2"/>
      <c r="D41" s="2" t="s">
        <v>43</v>
      </c>
      <c r="E41" s="2"/>
      <c r="F41" s="9">
        <v>375</v>
      </c>
      <c r="G41" s="7"/>
      <c r="H41" s="9">
        <v>375</v>
      </c>
      <c r="I41" s="7"/>
      <c r="J41" s="9">
        <v>375</v>
      </c>
      <c r="K41" s="7"/>
      <c r="L41" s="9">
        <v>375</v>
      </c>
      <c r="M41" s="7"/>
      <c r="N41" s="9">
        <v>1500</v>
      </c>
    </row>
    <row r="42" spans="1:23" ht="15.75" thickBot="1" x14ac:dyDescent="0.3">
      <c r="A42" s="2"/>
      <c r="B42" s="2"/>
      <c r="C42" s="2" t="s">
        <v>44</v>
      </c>
      <c r="D42" s="2"/>
      <c r="E42" s="2"/>
      <c r="F42" s="11">
        <f>SUM(F39:F41)</f>
        <v>775</v>
      </c>
      <c r="G42" s="7"/>
      <c r="H42" s="11">
        <f>SUM(H39:H41)</f>
        <v>375</v>
      </c>
      <c r="I42" s="7"/>
      <c r="J42" s="11">
        <f>SUM(J39:J41)</f>
        <v>375</v>
      </c>
      <c r="K42" s="7"/>
      <c r="L42" s="11">
        <f>SUM(L39:L41)</f>
        <v>375</v>
      </c>
      <c r="M42" s="7"/>
      <c r="N42" s="11">
        <f>SUM(N39:N41)</f>
        <v>1900</v>
      </c>
    </row>
    <row r="43" spans="1:23" ht="15.75" thickBot="1" x14ac:dyDescent="0.3">
      <c r="A43" s="2"/>
      <c r="B43" s="2" t="s">
        <v>45</v>
      </c>
      <c r="C43" s="2"/>
      <c r="D43" s="2"/>
      <c r="E43" s="2"/>
      <c r="F43" s="11">
        <f>ROUND(F18+F26+F32+F37+F42,5)</f>
        <v>1145</v>
      </c>
      <c r="G43" s="7"/>
      <c r="H43" s="11">
        <f>ROUND(H18+H26+H32+H37+H42,5)</f>
        <v>755</v>
      </c>
      <c r="I43" s="7"/>
      <c r="J43" s="11">
        <f>ROUND(J18+J26+J32+J37+J42,5)</f>
        <v>690</v>
      </c>
      <c r="K43" s="7"/>
      <c r="L43" s="11">
        <f>ROUND(L18+L26+L32+L37+L42,5)</f>
        <v>990</v>
      </c>
      <c r="M43" s="7"/>
      <c r="N43" s="11">
        <f>ROUND(SUM(F43:L43),5)</f>
        <v>3580</v>
      </c>
    </row>
    <row r="44" spans="1:23" s="13" customFormat="1" ht="12" thickBot="1" x14ac:dyDescent="0.25">
      <c r="A44" s="2" t="s">
        <v>46</v>
      </c>
      <c r="B44" s="2"/>
      <c r="C44" s="2"/>
      <c r="D44" s="2"/>
      <c r="E44" s="2"/>
      <c r="F44" s="12">
        <f>ROUND(F17-F43,5)</f>
        <v>-335</v>
      </c>
      <c r="G44" s="2"/>
      <c r="H44" s="12">
        <f>ROUND(H17-H43,5)</f>
        <v>335</v>
      </c>
      <c r="I44" s="2"/>
      <c r="J44" s="12">
        <f>ROUND(J17-J43,5)</f>
        <v>-206</v>
      </c>
      <c r="K44" s="2"/>
      <c r="L44" s="12">
        <f>ROUND(L17-L43,5)</f>
        <v>-626</v>
      </c>
      <c r="M44" s="2"/>
      <c r="N44" s="12">
        <f>ROUND(SUM(F44:L44),5)</f>
        <v>-832</v>
      </c>
    </row>
    <row r="45" spans="1:23" ht="15.75" thickTop="1" x14ac:dyDescent="0.25"/>
  </sheetData>
  <pageMargins left="0.25" right="0.25" top="0.75" bottom="0.75" header="0.3" footer="0.3"/>
  <pageSetup orientation="portrait" r:id="rId1"/>
  <headerFooter>
    <oddHeader>&amp;L&amp;"Arial,Bold"&amp;8 4:01 PM
&amp;"Arial,Bold"&amp;8 10/08/18
&amp;"Arial,Bold"&amp;8 Cash Basis&amp;C&amp;"Arial,Bold"&amp;12 International Costumers' Guild
&amp;"Arial,Bold"&amp;14 Profit &amp;&amp; Loss Budget Overview
&amp;"Arial,Bold"&amp;10 January through December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8" r:id="rId4" name="HEADER"/>
      </mc:Fallback>
    </mc:AlternateContent>
    <mc:AlternateContent xmlns:mc="http://schemas.openxmlformats.org/markup-compatibility/2006">
      <mc:Choice Requires="x14">
        <control shapeId="409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1C636-D20C-444F-8D81-CBE6082C9087}">
  <sheetPr codeName="Sheet1"/>
  <dimension ref="A1:V44"/>
  <sheetViews>
    <sheetView zoomScale="120" zoomScaleNormal="120" workbookViewId="0">
      <pane xSplit="5" ySplit="2" topLeftCell="F9" activePane="bottomRight" state="frozenSplit"/>
      <selection pane="topRight" activeCell="F1" sqref="F1"/>
      <selection pane="bottomLeft" activeCell="A3" sqref="A3"/>
      <selection pane="bottomRight" activeCell="A13" sqref="A13:XFD13"/>
    </sheetView>
  </sheetViews>
  <sheetFormatPr defaultRowHeight="15" x14ac:dyDescent="0.25"/>
  <cols>
    <col min="1" max="4" width="3" style="18" customWidth="1"/>
    <col min="5" max="5" width="28.5703125" style="18" customWidth="1"/>
    <col min="6" max="6" width="10" style="19" bestFit="1" customWidth="1"/>
    <col min="7" max="7" width="2.28515625" style="19" customWidth="1"/>
    <col min="8" max="8" width="6.5703125" style="19" bestFit="1" customWidth="1"/>
    <col min="9" max="9" width="2.28515625" style="19" customWidth="1"/>
    <col min="10" max="10" width="12" style="19" bestFit="1" customWidth="1"/>
    <col min="11" max="11" width="2.28515625" style="19" customWidth="1"/>
    <col min="12" max="12" width="10.28515625" style="19" bestFit="1" customWidth="1"/>
    <col min="13" max="13" width="2.28515625" style="19" customWidth="1"/>
    <col min="14" max="14" width="7" style="19" bestFit="1" customWidth="1"/>
    <col min="15" max="15" width="2.28515625" style="19" customWidth="1"/>
    <col min="16" max="16" width="12" style="19" bestFit="1" customWidth="1"/>
    <col min="17" max="17" width="2.28515625" style="19" customWidth="1"/>
    <col min="18" max="18" width="12.7109375" style="19" bestFit="1" customWidth="1"/>
    <col min="19" max="19" width="2.28515625" style="19" customWidth="1"/>
    <col min="20" max="20" width="7" style="19" bestFit="1" customWidth="1"/>
    <col min="21" max="21" width="2.28515625" style="19" customWidth="1"/>
    <col min="22" max="22" width="12" style="19" bestFit="1" customWidth="1"/>
  </cols>
  <sheetData>
    <row r="1" spans="1:22" ht="15.75" thickBot="1" x14ac:dyDescent="0.3">
      <c r="A1" s="2"/>
      <c r="B1" s="2"/>
      <c r="C1" s="2"/>
      <c r="D1" s="2"/>
      <c r="E1" s="2"/>
      <c r="F1" s="4"/>
      <c r="G1" s="3"/>
      <c r="H1" s="4"/>
      <c r="I1" s="3"/>
      <c r="J1" s="4"/>
      <c r="K1" s="1"/>
      <c r="L1" s="4"/>
      <c r="M1" s="3"/>
      <c r="N1" s="4"/>
      <c r="O1" s="3"/>
      <c r="P1" s="4"/>
      <c r="Q1" s="1"/>
      <c r="R1" s="5" t="s">
        <v>0</v>
      </c>
      <c r="S1" s="3"/>
      <c r="T1" s="4"/>
      <c r="U1" s="3"/>
      <c r="V1" s="4"/>
    </row>
    <row r="2" spans="1:22" s="17" customFormat="1" ht="16.5" thickTop="1" thickBot="1" x14ac:dyDescent="0.3">
      <c r="A2" s="14"/>
      <c r="B2" s="14"/>
      <c r="C2" s="14"/>
      <c r="D2" s="14"/>
      <c r="E2" s="14"/>
      <c r="F2" s="15" t="s">
        <v>1</v>
      </c>
      <c r="G2" s="16"/>
      <c r="H2" s="15" t="s">
        <v>2</v>
      </c>
      <c r="I2" s="16"/>
      <c r="J2" s="15" t="s">
        <v>3</v>
      </c>
      <c r="K2" s="16"/>
      <c r="L2" s="15" t="s">
        <v>4</v>
      </c>
      <c r="M2" s="16"/>
      <c r="N2" s="15" t="s">
        <v>2</v>
      </c>
      <c r="O2" s="16"/>
      <c r="P2" s="15" t="s">
        <v>3</v>
      </c>
      <c r="Q2" s="16"/>
      <c r="R2" s="15" t="s">
        <v>5</v>
      </c>
      <c r="S2" s="16"/>
      <c r="T2" s="15" t="s">
        <v>2</v>
      </c>
      <c r="U2" s="16"/>
      <c r="V2" s="15" t="s">
        <v>3</v>
      </c>
    </row>
    <row r="3" spans="1:22" ht="15.75" thickTop="1" x14ac:dyDescent="0.25">
      <c r="A3" s="2"/>
      <c r="B3" s="2" t="s">
        <v>6</v>
      </c>
      <c r="C3" s="2"/>
      <c r="D3" s="2"/>
      <c r="E3" s="2"/>
      <c r="F3" s="6"/>
      <c r="G3" s="7"/>
      <c r="H3" s="6"/>
      <c r="I3" s="7"/>
      <c r="J3" s="6"/>
      <c r="K3" s="7"/>
      <c r="L3" s="6"/>
      <c r="M3" s="7"/>
      <c r="N3" s="6"/>
      <c r="O3" s="7"/>
      <c r="P3" s="6"/>
      <c r="Q3" s="7"/>
      <c r="R3" s="6"/>
      <c r="S3" s="7"/>
      <c r="T3" s="6"/>
      <c r="U3" s="7"/>
      <c r="V3" s="6"/>
    </row>
    <row r="4" spans="1:22" x14ac:dyDescent="0.25">
      <c r="A4" s="2"/>
      <c r="B4" s="2"/>
      <c r="C4" s="2" t="s">
        <v>7</v>
      </c>
      <c r="D4" s="2"/>
      <c r="E4" s="2"/>
      <c r="F4" s="6"/>
      <c r="G4" s="7"/>
      <c r="H4" s="6"/>
      <c r="I4" s="7"/>
      <c r="J4" s="6"/>
      <c r="K4" s="7"/>
      <c r="L4" s="6"/>
      <c r="M4" s="7"/>
      <c r="N4" s="6"/>
      <c r="O4" s="7"/>
      <c r="P4" s="6"/>
      <c r="Q4" s="7"/>
      <c r="R4" s="6"/>
      <c r="S4" s="7"/>
      <c r="T4" s="6"/>
      <c r="U4" s="7"/>
      <c r="V4" s="6"/>
    </row>
    <row r="5" spans="1:22" x14ac:dyDescent="0.25">
      <c r="A5" s="2"/>
      <c r="B5" s="2"/>
      <c r="C5" s="2"/>
      <c r="D5" s="2" t="s">
        <v>8</v>
      </c>
      <c r="E5" s="2"/>
      <c r="F5" s="6"/>
      <c r="G5" s="7"/>
      <c r="H5" s="6"/>
      <c r="I5" s="7"/>
      <c r="J5" s="6"/>
      <c r="K5" s="7"/>
      <c r="L5" s="6"/>
      <c r="M5" s="7"/>
      <c r="N5" s="6"/>
      <c r="O5" s="7"/>
      <c r="P5" s="6"/>
      <c r="Q5" s="7"/>
      <c r="R5" s="6"/>
      <c r="S5" s="7"/>
      <c r="T5" s="6"/>
      <c r="U5" s="7"/>
      <c r="V5" s="6"/>
    </row>
    <row r="6" spans="1:22" x14ac:dyDescent="0.25">
      <c r="A6" s="2"/>
      <c r="B6" s="2"/>
      <c r="C6" s="2"/>
      <c r="D6" s="2"/>
      <c r="E6" s="2" t="s">
        <v>9</v>
      </c>
      <c r="F6" s="6">
        <v>270</v>
      </c>
      <c r="G6" s="7"/>
      <c r="H6" s="6">
        <v>176</v>
      </c>
      <c r="I6" s="7"/>
      <c r="J6" s="6">
        <f t="shared" ref="J6:J11" si="0">ROUND((F6-H6),5)</f>
        <v>94</v>
      </c>
      <c r="K6" s="7"/>
      <c r="L6" s="6">
        <v>1640.44</v>
      </c>
      <c r="M6" s="7"/>
      <c r="N6" s="6">
        <v>1530</v>
      </c>
      <c r="O6" s="7"/>
      <c r="P6" s="6">
        <f t="shared" ref="P6:P11" si="1">ROUND((L6-N6),5)</f>
        <v>110.44</v>
      </c>
      <c r="Q6" s="7"/>
      <c r="R6" s="6">
        <f t="shared" ref="R6:R11" si="2">ROUND(F6+L6,5)</f>
        <v>1910.44</v>
      </c>
      <c r="S6" s="7"/>
      <c r="T6" s="6">
        <f t="shared" ref="T6:T11" si="3">ROUND(H6+N6,5)</f>
        <v>1706</v>
      </c>
      <c r="U6" s="7"/>
      <c r="V6" s="6">
        <f t="shared" ref="V6:V11" si="4">ROUND((R6-T6),5)</f>
        <v>204.44</v>
      </c>
    </row>
    <row r="7" spans="1:22" ht="15.75" thickBot="1" x14ac:dyDescent="0.3">
      <c r="A7" s="2"/>
      <c r="B7" s="2"/>
      <c r="C7" s="2"/>
      <c r="D7" s="2"/>
      <c r="E7" s="2" t="s">
        <v>10</v>
      </c>
      <c r="F7" s="8">
        <v>94</v>
      </c>
      <c r="G7" s="7"/>
      <c r="H7" s="8">
        <v>68</v>
      </c>
      <c r="I7" s="7"/>
      <c r="J7" s="8">
        <f t="shared" si="0"/>
        <v>26</v>
      </c>
      <c r="K7" s="7"/>
      <c r="L7" s="8">
        <v>618.37</v>
      </c>
      <c r="M7" s="7"/>
      <c r="N7" s="8">
        <v>360</v>
      </c>
      <c r="O7" s="7"/>
      <c r="P7" s="8">
        <f t="shared" si="1"/>
        <v>258.37</v>
      </c>
      <c r="Q7" s="7"/>
      <c r="R7" s="8">
        <f t="shared" si="2"/>
        <v>712.37</v>
      </c>
      <c r="S7" s="7"/>
      <c r="T7" s="8">
        <f t="shared" si="3"/>
        <v>428</v>
      </c>
      <c r="U7" s="7"/>
      <c r="V7" s="8">
        <f t="shared" si="4"/>
        <v>284.37</v>
      </c>
    </row>
    <row r="8" spans="1:22" x14ac:dyDescent="0.25">
      <c r="A8" s="2"/>
      <c r="B8" s="2"/>
      <c r="C8" s="2"/>
      <c r="D8" s="2" t="s">
        <v>11</v>
      </c>
      <c r="E8" s="2"/>
      <c r="F8" s="6">
        <f>ROUND(SUM(F5:F7),5)</f>
        <v>364</v>
      </c>
      <c r="G8" s="7"/>
      <c r="H8" s="6">
        <f>ROUND(SUM(H5:H7),5)</f>
        <v>244</v>
      </c>
      <c r="I8" s="7"/>
      <c r="J8" s="6">
        <f t="shared" si="0"/>
        <v>120</v>
      </c>
      <c r="K8" s="7"/>
      <c r="L8" s="6">
        <f>ROUND(SUM(L5:L7),5)</f>
        <v>2258.81</v>
      </c>
      <c r="M8" s="7"/>
      <c r="N8" s="6">
        <f>ROUND(SUM(N5:N7),5)</f>
        <v>1890</v>
      </c>
      <c r="O8" s="7"/>
      <c r="P8" s="6">
        <f t="shared" si="1"/>
        <v>368.81</v>
      </c>
      <c r="Q8" s="7"/>
      <c r="R8" s="6">
        <f t="shared" si="2"/>
        <v>2622.81</v>
      </c>
      <c r="S8" s="7"/>
      <c r="T8" s="6">
        <f t="shared" si="3"/>
        <v>2134</v>
      </c>
      <c r="U8" s="7"/>
      <c r="V8" s="6">
        <f t="shared" si="4"/>
        <v>488.81</v>
      </c>
    </row>
    <row r="9" spans="1:22" x14ac:dyDescent="0.25">
      <c r="A9" s="2"/>
      <c r="B9" s="2"/>
      <c r="C9" s="2"/>
      <c r="D9" s="2" t="s">
        <v>12</v>
      </c>
      <c r="E9" s="2"/>
      <c r="F9" s="6">
        <v>13.22</v>
      </c>
      <c r="G9" s="7"/>
      <c r="H9" s="6">
        <v>0</v>
      </c>
      <c r="I9" s="7"/>
      <c r="J9" s="6">
        <f t="shared" si="0"/>
        <v>13.22</v>
      </c>
      <c r="K9" s="7"/>
      <c r="L9" s="6">
        <v>34.299999999999997</v>
      </c>
      <c r="M9" s="7"/>
      <c r="N9" s="6">
        <v>0</v>
      </c>
      <c r="O9" s="7"/>
      <c r="P9" s="6">
        <f t="shared" si="1"/>
        <v>34.299999999999997</v>
      </c>
      <c r="Q9" s="7"/>
      <c r="R9" s="6">
        <f t="shared" si="2"/>
        <v>47.52</v>
      </c>
      <c r="S9" s="7"/>
      <c r="T9" s="6">
        <f t="shared" si="3"/>
        <v>0</v>
      </c>
      <c r="U9" s="7"/>
      <c r="V9" s="6">
        <f t="shared" si="4"/>
        <v>47.52</v>
      </c>
    </row>
    <row r="10" spans="1:22" ht="15.75" thickBot="1" x14ac:dyDescent="0.3">
      <c r="A10" s="2"/>
      <c r="B10" s="2"/>
      <c r="C10" s="2"/>
      <c r="D10" s="2" t="s">
        <v>13</v>
      </c>
      <c r="E10" s="2"/>
      <c r="F10" s="8">
        <v>16.03</v>
      </c>
      <c r="G10" s="7"/>
      <c r="H10" s="8">
        <v>0</v>
      </c>
      <c r="I10" s="7"/>
      <c r="J10" s="8">
        <f t="shared" si="0"/>
        <v>16.03</v>
      </c>
      <c r="K10" s="7"/>
      <c r="L10" s="8">
        <v>64.92</v>
      </c>
      <c r="M10" s="7"/>
      <c r="N10" s="8">
        <v>0</v>
      </c>
      <c r="O10" s="7"/>
      <c r="P10" s="8">
        <f t="shared" si="1"/>
        <v>64.92</v>
      </c>
      <c r="Q10" s="7"/>
      <c r="R10" s="8">
        <f t="shared" si="2"/>
        <v>80.95</v>
      </c>
      <c r="S10" s="7"/>
      <c r="T10" s="8">
        <f t="shared" si="3"/>
        <v>0</v>
      </c>
      <c r="U10" s="7"/>
      <c r="V10" s="8">
        <f t="shared" si="4"/>
        <v>80.95</v>
      </c>
    </row>
    <row r="11" spans="1:22" x14ac:dyDescent="0.25">
      <c r="A11" s="2"/>
      <c r="B11" s="2"/>
      <c r="C11" s="2" t="s">
        <v>14</v>
      </c>
      <c r="D11" s="2"/>
      <c r="E11" s="2"/>
      <c r="F11" s="6">
        <f>ROUND(F4+SUM(F8:F10),5)</f>
        <v>393.25</v>
      </c>
      <c r="G11" s="7"/>
      <c r="H11" s="6">
        <f>ROUND(H4+SUM(H8:H10),5)</f>
        <v>244</v>
      </c>
      <c r="I11" s="7"/>
      <c r="J11" s="6">
        <f t="shared" si="0"/>
        <v>149.25</v>
      </c>
      <c r="K11" s="7"/>
      <c r="L11" s="6">
        <f>ROUND(L4+SUM(L8:L10),5)</f>
        <v>2358.0300000000002</v>
      </c>
      <c r="M11" s="7"/>
      <c r="N11" s="6">
        <f>ROUND(N4+SUM(N8:N10),5)</f>
        <v>1890</v>
      </c>
      <c r="O11" s="7"/>
      <c r="P11" s="6">
        <f t="shared" si="1"/>
        <v>468.03</v>
      </c>
      <c r="Q11" s="7"/>
      <c r="R11" s="6">
        <f t="shared" si="2"/>
        <v>2751.28</v>
      </c>
      <c r="S11" s="7"/>
      <c r="T11" s="6">
        <f t="shared" si="3"/>
        <v>2134</v>
      </c>
      <c r="U11" s="7"/>
      <c r="V11" s="6">
        <f t="shared" si="4"/>
        <v>617.28</v>
      </c>
    </row>
    <row r="12" spans="1:22" x14ac:dyDescent="0.25">
      <c r="A12" s="2"/>
      <c r="B12" s="2"/>
      <c r="C12" s="2" t="s">
        <v>15</v>
      </c>
      <c r="D12" s="2"/>
      <c r="E12" s="2"/>
      <c r="F12" s="6"/>
      <c r="G12" s="7"/>
      <c r="H12" s="6"/>
      <c r="I12" s="7"/>
      <c r="J12" s="6"/>
      <c r="K12" s="7"/>
      <c r="L12" s="6"/>
      <c r="M12" s="7"/>
      <c r="N12" s="6"/>
      <c r="O12" s="7"/>
      <c r="P12" s="6"/>
      <c r="Q12" s="7"/>
      <c r="R12" s="6"/>
      <c r="S12" s="7"/>
      <c r="T12" s="6"/>
      <c r="U12" s="7"/>
      <c r="V12" s="6"/>
    </row>
    <row r="13" spans="1:22" x14ac:dyDescent="0.25">
      <c r="A13" s="2"/>
      <c r="B13" s="2"/>
      <c r="C13" s="2"/>
      <c r="D13" s="2" t="s">
        <v>16</v>
      </c>
      <c r="E13" s="2"/>
      <c r="F13" s="6">
        <v>0</v>
      </c>
      <c r="G13" s="7"/>
      <c r="H13" s="6">
        <v>0</v>
      </c>
      <c r="I13" s="7"/>
      <c r="J13" s="6">
        <f>ROUND((F13-H13),5)</f>
        <v>0</v>
      </c>
      <c r="K13" s="7"/>
      <c r="L13" s="6">
        <v>24.29</v>
      </c>
      <c r="M13" s="7"/>
      <c r="N13" s="6">
        <v>0</v>
      </c>
      <c r="O13" s="7"/>
      <c r="P13" s="6">
        <f>ROUND((L13-N13),5)</f>
        <v>24.29</v>
      </c>
      <c r="Q13" s="7"/>
      <c r="R13" s="6">
        <f>ROUND(F13+L13,5)</f>
        <v>24.29</v>
      </c>
      <c r="S13" s="7"/>
      <c r="T13" s="6">
        <f>ROUND(H13+N13,5)</f>
        <v>0</v>
      </c>
      <c r="U13" s="7"/>
      <c r="V13" s="6">
        <f>ROUND((R13-T13),5)</f>
        <v>24.29</v>
      </c>
    </row>
    <row r="14" spans="1:22" x14ac:dyDescent="0.25">
      <c r="A14" s="2"/>
      <c r="B14" s="2"/>
      <c r="C14" s="2"/>
      <c r="D14" s="2" t="s">
        <v>17</v>
      </c>
      <c r="E14" s="2"/>
      <c r="F14" s="6">
        <v>0</v>
      </c>
      <c r="G14" s="7"/>
      <c r="H14" s="6">
        <v>0</v>
      </c>
      <c r="I14" s="7"/>
      <c r="J14" s="6">
        <f>ROUND((F14-H14),5)</f>
        <v>0</v>
      </c>
      <c r="K14" s="7"/>
      <c r="L14" s="6">
        <v>496.6</v>
      </c>
      <c r="M14" s="7"/>
      <c r="N14" s="6">
        <v>0</v>
      </c>
      <c r="O14" s="7"/>
      <c r="P14" s="6">
        <f>ROUND((L14-N14),5)</f>
        <v>496.6</v>
      </c>
      <c r="Q14" s="7"/>
      <c r="R14" s="6">
        <f>ROUND(F14+L14,5)</f>
        <v>496.6</v>
      </c>
      <c r="S14" s="7"/>
      <c r="T14" s="6">
        <f>ROUND(H14+N14,5)</f>
        <v>0</v>
      </c>
      <c r="U14" s="7"/>
      <c r="V14" s="6">
        <f>ROUND((R14-T14),5)</f>
        <v>496.6</v>
      </c>
    </row>
    <row r="15" spans="1:22" ht="15.75" thickBot="1" x14ac:dyDescent="0.3">
      <c r="A15" s="2"/>
      <c r="B15" s="2"/>
      <c r="C15" s="2"/>
      <c r="D15" s="2" t="s">
        <v>18</v>
      </c>
      <c r="E15" s="2"/>
      <c r="F15" s="9">
        <v>0</v>
      </c>
      <c r="G15" s="7"/>
      <c r="H15" s="9">
        <v>0</v>
      </c>
      <c r="I15" s="7"/>
      <c r="J15" s="9">
        <f>ROUND((F15-H15),5)</f>
        <v>0</v>
      </c>
      <c r="K15" s="7"/>
      <c r="L15" s="9">
        <v>-2.2000000000000002</v>
      </c>
      <c r="M15" s="7"/>
      <c r="N15" s="9">
        <v>0</v>
      </c>
      <c r="O15" s="7"/>
      <c r="P15" s="9">
        <f>ROUND((L15-N15),5)</f>
        <v>-2.2000000000000002</v>
      </c>
      <c r="Q15" s="7"/>
      <c r="R15" s="9">
        <f>ROUND(F15+L15,5)</f>
        <v>-2.2000000000000002</v>
      </c>
      <c r="S15" s="7"/>
      <c r="T15" s="9">
        <f>ROUND(H15+N15,5)</f>
        <v>0</v>
      </c>
      <c r="U15" s="7"/>
      <c r="V15" s="9">
        <f>ROUND((R15-T15),5)</f>
        <v>-2.2000000000000002</v>
      </c>
    </row>
    <row r="16" spans="1:22" ht="15.75" thickBot="1" x14ac:dyDescent="0.3">
      <c r="A16" s="2"/>
      <c r="B16" s="2"/>
      <c r="C16" s="2" t="s">
        <v>19</v>
      </c>
      <c r="D16" s="2"/>
      <c r="E16" s="2"/>
      <c r="F16" s="10">
        <f>ROUND(SUM(F12:F15),5)</f>
        <v>0</v>
      </c>
      <c r="G16" s="7"/>
      <c r="H16" s="10">
        <f>ROUND(SUM(H12:H15),5)</f>
        <v>0</v>
      </c>
      <c r="I16" s="7"/>
      <c r="J16" s="10">
        <f>ROUND((F16-H16),5)</f>
        <v>0</v>
      </c>
      <c r="K16" s="7"/>
      <c r="L16" s="10">
        <f>ROUND(SUM(L12:L15),5)</f>
        <v>518.69000000000005</v>
      </c>
      <c r="M16" s="7"/>
      <c r="N16" s="10">
        <f>ROUND(SUM(N12:N15),5)</f>
        <v>0</v>
      </c>
      <c r="O16" s="7"/>
      <c r="P16" s="10">
        <f>ROUND((L16-N16),5)</f>
        <v>518.69000000000005</v>
      </c>
      <c r="Q16" s="7"/>
      <c r="R16" s="10">
        <f>ROUND(F16+L16,5)</f>
        <v>518.69000000000005</v>
      </c>
      <c r="S16" s="7"/>
      <c r="T16" s="10">
        <f>ROUND(H16+N16,5)</f>
        <v>0</v>
      </c>
      <c r="U16" s="7"/>
      <c r="V16" s="10">
        <f>ROUND((R16-T16),5)</f>
        <v>518.69000000000005</v>
      </c>
    </row>
    <row r="17" spans="1:22" x14ac:dyDescent="0.25">
      <c r="A17" s="2"/>
      <c r="B17" s="2" t="s">
        <v>20</v>
      </c>
      <c r="C17" s="2"/>
      <c r="D17" s="2"/>
      <c r="E17" s="2"/>
      <c r="F17" s="6">
        <f>ROUND(F3+F11+F16,5)</f>
        <v>393.25</v>
      </c>
      <c r="G17" s="7"/>
      <c r="H17" s="6">
        <f>ROUND(H3+H11+H16,5)</f>
        <v>244</v>
      </c>
      <c r="I17" s="7"/>
      <c r="J17" s="6">
        <f>ROUND((F17-H17),5)</f>
        <v>149.25</v>
      </c>
      <c r="K17" s="7"/>
      <c r="L17" s="6">
        <f>ROUND(L3+L11+L16,5)</f>
        <v>2876.72</v>
      </c>
      <c r="M17" s="7"/>
      <c r="N17" s="6">
        <f>ROUND(N3+N11+N16,5)</f>
        <v>1890</v>
      </c>
      <c r="O17" s="7"/>
      <c r="P17" s="6">
        <f>ROUND((L17-N17),5)</f>
        <v>986.72</v>
      </c>
      <c r="Q17" s="7"/>
      <c r="R17" s="6">
        <f>ROUND(F17+L17,5)</f>
        <v>3269.97</v>
      </c>
      <c r="S17" s="7"/>
      <c r="T17" s="6">
        <f>ROUND(H17+N17,5)</f>
        <v>2134</v>
      </c>
      <c r="U17" s="7"/>
      <c r="V17" s="6">
        <f>ROUND((R17-T17),5)</f>
        <v>1135.97</v>
      </c>
    </row>
    <row r="18" spans="1:22" x14ac:dyDescent="0.25">
      <c r="A18" s="2"/>
      <c r="B18" s="2" t="s">
        <v>21</v>
      </c>
      <c r="C18" s="2"/>
      <c r="D18" s="2"/>
      <c r="E18" s="2"/>
      <c r="F18" s="6"/>
      <c r="G18" s="7"/>
      <c r="H18" s="6"/>
      <c r="I18" s="7"/>
      <c r="J18" s="6"/>
      <c r="K18" s="7"/>
      <c r="L18" s="6"/>
      <c r="M18" s="7"/>
      <c r="N18" s="6"/>
      <c r="O18" s="7"/>
      <c r="P18" s="6"/>
      <c r="Q18" s="7"/>
      <c r="R18" s="6"/>
      <c r="S18" s="7"/>
      <c r="T18" s="6"/>
      <c r="U18" s="7"/>
      <c r="V18" s="6"/>
    </row>
    <row r="19" spans="1:22" x14ac:dyDescent="0.25">
      <c r="A19" s="2"/>
      <c r="B19" s="2"/>
      <c r="C19" s="2" t="s">
        <v>22</v>
      </c>
      <c r="D19" s="2"/>
      <c r="E19" s="2"/>
      <c r="F19" s="6">
        <v>0</v>
      </c>
      <c r="G19" s="7"/>
      <c r="H19" s="6">
        <v>125</v>
      </c>
      <c r="I19" s="7"/>
      <c r="J19" s="6">
        <f>ROUND((F19-H19),5)</f>
        <v>-125</v>
      </c>
      <c r="K19" s="7"/>
      <c r="L19" s="6">
        <v>0</v>
      </c>
      <c r="M19" s="7"/>
      <c r="N19" s="6">
        <v>0</v>
      </c>
      <c r="O19" s="7"/>
      <c r="P19" s="6">
        <f>ROUND((L19-N19),5)</f>
        <v>0</v>
      </c>
      <c r="Q19" s="7"/>
      <c r="R19" s="6">
        <f>ROUND(F19+L19,5)</f>
        <v>0</v>
      </c>
      <c r="S19" s="7"/>
      <c r="T19" s="6">
        <f>ROUND(H19+N19,5)</f>
        <v>125</v>
      </c>
      <c r="U19" s="7"/>
      <c r="V19" s="6">
        <f>ROUND((R19-T19),5)</f>
        <v>-125</v>
      </c>
    </row>
    <row r="20" spans="1:22" x14ac:dyDescent="0.25">
      <c r="A20" s="2"/>
      <c r="B20" s="2"/>
      <c r="C20" s="2" t="s">
        <v>23</v>
      </c>
      <c r="D20" s="2"/>
      <c r="E20" s="2"/>
      <c r="F20" s="6"/>
      <c r="G20" s="7"/>
      <c r="H20" s="6"/>
      <c r="I20" s="7"/>
      <c r="J20" s="6"/>
      <c r="K20" s="7"/>
      <c r="L20" s="6"/>
      <c r="M20" s="7"/>
      <c r="N20" s="6"/>
      <c r="O20" s="7"/>
      <c r="P20" s="6"/>
      <c r="Q20" s="7"/>
      <c r="R20" s="6"/>
      <c r="S20" s="7"/>
      <c r="T20" s="6"/>
      <c r="U20" s="7"/>
      <c r="V20" s="6"/>
    </row>
    <row r="21" spans="1:22" x14ac:dyDescent="0.25">
      <c r="A21" s="2"/>
      <c r="B21" s="2"/>
      <c r="C21" s="2"/>
      <c r="D21" s="2" t="s">
        <v>24</v>
      </c>
      <c r="E21" s="2"/>
      <c r="F21" s="6">
        <v>0</v>
      </c>
      <c r="G21" s="7"/>
      <c r="H21" s="6">
        <v>0</v>
      </c>
      <c r="I21" s="7"/>
      <c r="J21" s="6">
        <f>ROUND((F21-H21),5)</f>
        <v>0</v>
      </c>
      <c r="K21" s="7"/>
      <c r="L21" s="6">
        <v>0</v>
      </c>
      <c r="M21" s="7"/>
      <c r="N21" s="6">
        <v>60</v>
      </c>
      <c r="O21" s="7"/>
      <c r="P21" s="6">
        <f>ROUND((L21-N21),5)</f>
        <v>-60</v>
      </c>
      <c r="Q21" s="7"/>
      <c r="R21" s="6">
        <f>ROUND(F21+L21,5)</f>
        <v>0</v>
      </c>
      <c r="S21" s="7"/>
      <c r="T21" s="6">
        <f>ROUND(H21+N21,5)</f>
        <v>60</v>
      </c>
      <c r="U21" s="7"/>
      <c r="V21" s="6">
        <f>ROUND((R21-T21),5)</f>
        <v>-60</v>
      </c>
    </row>
    <row r="22" spans="1:22" x14ac:dyDescent="0.25">
      <c r="A22" s="2"/>
      <c r="B22" s="2"/>
      <c r="C22" s="2"/>
      <c r="D22" s="2" t="s">
        <v>25</v>
      </c>
      <c r="E22" s="2"/>
      <c r="F22" s="6">
        <v>0</v>
      </c>
      <c r="G22" s="7"/>
      <c r="H22" s="6">
        <v>0</v>
      </c>
      <c r="I22" s="7"/>
      <c r="J22" s="6">
        <f>ROUND((F22-H22),5)</f>
        <v>0</v>
      </c>
      <c r="K22" s="7"/>
      <c r="L22" s="6">
        <v>0</v>
      </c>
      <c r="M22" s="7"/>
      <c r="N22" s="6">
        <v>20</v>
      </c>
      <c r="O22" s="7"/>
      <c r="P22" s="6">
        <f>ROUND((L22-N22),5)</f>
        <v>-20</v>
      </c>
      <c r="Q22" s="7"/>
      <c r="R22" s="6">
        <f>ROUND(F22+L22,5)</f>
        <v>0</v>
      </c>
      <c r="S22" s="7"/>
      <c r="T22" s="6">
        <f>ROUND(H22+N22,5)</f>
        <v>20</v>
      </c>
      <c r="U22" s="7"/>
      <c r="V22" s="6">
        <f>ROUND((R22-T22),5)</f>
        <v>-20</v>
      </c>
    </row>
    <row r="23" spans="1:22" x14ac:dyDescent="0.25">
      <c r="A23" s="2"/>
      <c r="B23" s="2"/>
      <c r="C23" s="2"/>
      <c r="D23" s="2" t="s">
        <v>26</v>
      </c>
      <c r="E23" s="2"/>
      <c r="F23" s="6">
        <v>0</v>
      </c>
      <c r="G23" s="7"/>
      <c r="H23" s="6">
        <v>0</v>
      </c>
      <c r="I23" s="7"/>
      <c r="J23" s="6">
        <f>ROUND((F23-H23),5)</f>
        <v>0</v>
      </c>
      <c r="K23" s="7"/>
      <c r="L23" s="6">
        <v>0</v>
      </c>
      <c r="M23" s="7"/>
      <c r="N23" s="6">
        <v>9.8000000000000007</v>
      </c>
      <c r="O23" s="7"/>
      <c r="P23" s="6">
        <f>ROUND((L23-N23),5)</f>
        <v>-9.8000000000000007</v>
      </c>
      <c r="Q23" s="7"/>
      <c r="R23" s="6">
        <f>ROUND(F23+L23,5)</f>
        <v>0</v>
      </c>
      <c r="S23" s="7"/>
      <c r="T23" s="6">
        <f>ROUND(H23+N23,5)</f>
        <v>9.8000000000000007</v>
      </c>
      <c r="U23" s="7"/>
      <c r="V23" s="6">
        <f>ROUND((R23-T23),5)</f>
        <v>-9.8000000000000007</v>
      </c>
    </row>
    <row r="24" spans="1:22" ht="15.75" thickBot="1" x14ac:dyDescent="0.3">
      <c r="A24" s="2"/>
      <c r="B24" s="2"/>
      <c r="C24" s="2"/>
      <c r="D24" s="2" t="s">
        <v>27</v>
      </c>
      <c r="E24" s="2"/>
      <c r="F24" s="8">
        <v>69.48</v>
      </c>
      <c r="G24" s="7"/>
      <c r="H24" s="8">
        <v>0</v>
      </c>
      <c r="I24" s="7"/>
      <c r="J24" s="8">
        <f>ROUND((F24-H24),5)</f>
        <v>69.48</v>
      </c>
      <c r="K24" s="7"/>
      <c r="L24" s="8">
        <v>0</v>
      </c>
      <c r="M24" s="7"/>
      <c r="N24" s="8">
        <v>150</v>
      </c>
      <c r="O24" s="7"/>
      <c r="P24" s="8">
        <f>ROUND((L24-N24),5)</f>
        <v>-150</v>
      </c>
      <c r="Q24" s="7"/>
      <c r="R24" s="8">
        <f>ROUND(F24+L24,5)</f>
        <v>69.48</v>
      </c>
      <c r="S24" s="7"/>
      <c r="T24" s="8">
        <f>ROUND(H24+N24,5)</f>
        <v>150</v>
      </c>
      <c r="U24" s="7"/>
      <c r="V24" s="8">
        <f>ROUND((R24-T24),5)</f>
        <v>-80.52</v>
      </c>
    </row>
    <row r="25" spans="1:22" x14ac:dyDescent="0.25">
      <c r="A25" s="2"/>
      <c r="B25" s="2"/>
      <c r="C25" s="2" t="s">
        <v>28</v>
      </c>
      <c r="D25" s="2"/>
      <c r="E25" s="2"/>
      <c r="F25" s="6">
        <f>ROUND(SUM(F20:F24),5)</f>
        <v>69.48</v>
      </c>
      <c r="G25" s="7"/>
      <c r="H25" s="6">
        <f>ROUND(SUM(H20:H24),5)</f>
        <v>0</v>
      </c>
      <c r="I25" s="7"/>
      <c r="J25" s="6">
        <f>ROUND((F25-H25),5)</f>
        <v>69.48</v>
      </c>
      <c r="K25" s="7"/>
      <c r="L25" s="6">
        <f>ROUND(SUM(L20:L24),5)</f>
        <v>0</v>
      </c>
      <c r="M25" s="7"/>
      <c r="N25" s="6">
        <f>ROUND(SUM(N20:N24),5)</f>
        <v>239.8</v>
      </c>
      <c r="O25" s="7"/>
      <c r="P25" s="6">
        <f>ROUND((L25-N25),5)</f>
        <v>-239.8</v>
      </c>
      <c r="Q25" s="7"/>
      <c r="R25" s="6">
        <f>ROUND(F25+L25,5)</f>
        <v>69.48</v>
      </c>
      <c r="S25" s="7"/>
      <c r="T25" s="6">
        <f>ROUND(H25+N25,5)</f>
        <v>239.8</v>
      </c>
      <c r="U25" s="7"/>
      <c r="V25" s="6">
        <f>ROUND((R25-T25),5)</f>
        <v>-170.32</v>
      </c>
    </row>
    <row r="26" spans="1:22" x14ac:dyDescent="0.25">
      <c r="A26" s="2"/>
      <c r="B26" s="2"/>
      <c r="C26" s="2" t="s">
        <v>29</v>
      </c>
      <c r="D26" s="2"/>
      <c r="E26" s="2"/>
      <c r="F26" s="6"/>
      <c r="G26" s="7"/>
      <c r="H26" s="6"/>
      <c r="I26" s="7"/>
      <c r="J26" s="6"/>
      <c r="K26" s="7"/>
      <c r="L26" s="6"/>
      <c r="M26" s="7"/>
      <c r="N26" s="6"/>
      <c r="O26" s="7"/>
      <c r="P26" s="6"/>
      <c r="Q26" s="7"/>
      <c r="R26" s="6"/>
      <c r="S26" s="7"/>
      <c r="T26" s="6"/>
      <c r="U26" s="7"/>
      <c r="V26" s="6"/>
    </row>
    <row r="27" spans="1:22" x14ac:dyDescent="0.25">
      <c r="A27" s="2"/>
      <c r="B27" s="2"/>
      <c r="C27" s="2"/>
      <c r="D27" s="2" t="s">
        <v>30</v>
      </c>
      <c r="E27" s="2"/>
      <c r="F27" s="6">
        <v>175.1</v>
      </c>
      <c r="G27" s="7"/>
      <c r="H27" s="6">
        <v>125</v>
      </c>
      <c r="I27" s="7"/>
      <c r="J27" s="6">
        <f>ROUND((F27-H27),5)</f>
        <v>50.1</v>
      </c>
      <c r="K27" s="7"/>
      <c r="L27" s="6">
        <v>428.27</v>
      </c>
      <c r="M27" s="7"/>
      <c r="N27" s="6">
        <v>600</v>
      </c>
      <c r="O27" s="7"/>
      <c r="P27" s="6">
        <f>ROUND((L27-N27),5)</f>
        <v>-171.73</v>
      </c>
      <c r="Q27" s="7"/>
      <c r="R27" s="6">
        <f>ROUND(F27+L27,5)</f>
        <v>603.37</v>
      </c>
      <c r="S27" s="7"/>
      <c r="T27" s="6">
        <f>ROUND(H27+N27,5)</f>
        <v>725</v>
      </c>
      <c r="U27" s="7"/>
      <c r="V27" s="6">
        <f>ROUND((R27-T27),5)</f>
        <v>-121.63</v>
      </c>
    </row>
    <row r="28" spans="1:22" x14ac:dyDescent="0.25">
      <c r="A28" s="2"/>
      <c r="B28" s="2"/>
      <c r="C28" s="2"/>
      <c r="D28" s="2" t="s">
        <v>31</v>
      </c>
      <c r="E28" s="2"/>
      <c r="F28" s="6">
        <v>0</v>
      </c>
      <c r="G28" s="7"/>
      <c r="H28" s="6">
        <v>20</v>
      </c>
      <c r="I28" s="7"/>
      <c r="J28" s="6">
        <f>ROUND((F28-H28),5)</f>
        <v>-20</v>
      </c>
      <c r="K28" s="7"/>
      <c r="L28" s="6">
        <v>58.09</v>
      </c>
      <c r="M28" s="7"/>
      <c r="N28" s="6">
        <v>50</v>
      </c>
      <c r="O28" s="7"/>
      <c r="P28" s="6">
        <f>ROUND((L28-N28),5)</f>
        <v>8.09</v>
      </c>
      <c r="Q28" s="7"/>
      <c r="R28" s="6">
        <f>ROUND(F28+L28,5)</f>
        <v>58.09</v>
      </c>
      <c r="S28" s="7"/>
      <c r="T28" s="6">
        <f>ROUND(H28+N28,5)</f>
        <v>70</v>
      </c>
      <c r="U28" s="7"/>
      <c r="V28" s="6">
        <f>ROUND((R28-T28),5)</f>
        <v>-11.91</v>
      </c>
    </row>
    <row r="29" spans="1:22" x14ac:dyDescent="0.25">
      <c r="A29" s="2"/>
      <c r="B29" s="2"/>
      <c r="C29" s="2"/>
      <c r="D29" s="2" t="s">
        <v>32</v>
      </c>
      <c r="E29" s="2"/>
      <c r="F29" s="6">
        <v>297.61</v>
      </c>
      <c r="G29" s="7"/>
      <c r="H29" s="6">
        <v>50</v>
      </c>
      <c r="I29" s="7"/>
      <c r="J29" s="6">
        <f>ROUND((F29-H29),5)</f>
        <v>247.61</v>
      </c>
      <c r="K29" s="7"/>
      <c r="L29" s="6">
        <v>1585.3</v>
      </c>
      <c r="M29" s="7"/>
      <c r="N29" s="6">
        <v>25</v>
      </c>
      <c r="O29" s="7"/>
      <c r="P29" s="6">
        <f>ROUND((L29-N29),5)</f>
        <v>1560.3</v>
      </c>
      <c r="Q29" s="7"/>
      <c r="R29" s="6">
        <f>ROUND(F29+L29,5)</f>
        <v>1882.91</v>
      </c>
      <c r="S29" s="7"/>
      <c r="T29" s="6">
        <f>ROUND(H29+N29,5)</f>
        <v>75</v>
      </c>
      <c r="U29" s="7"/>
      <c r="V29" s="6">
        <f>ROUND((R29-T29),5)</f>
        <v>1807.91</v>
      </c>
    </row>
    <row r="30" spans="1:22" ht="15.75" thickBot="1" x14ac:dyDescent="0.3">
      <c r="A30" s="2"/>
      <c r="B30" s="2"/>
      <c r="C30" s="2"/>
      <c r="D30" s="2" t="s">
        <v>33</v>
      </c>
      <c r="E30" s="2"/>
      <c r="F30" s="8">
        <v>200</v>
      </c>
      <c r="G30" s="7"/>
      <c r="H30" s="8">
        <v>0</v>
      </c>
      <c r="I30" s="7"/>
      <c r="J30" s="8">
        <f>ROUND((F30-H30),5)</f>
        <v>200</v>
      </c>
      <c r="K30" s="7"/>
      <c r="L30" s="8">
        <v>0</v>
      </c>
      <c r="M30" s="7"/>
      <c r="N30" s="8">
        <v>200</v>
      </c>
      <c r="O30" s="7"/>
      <c r="P30" s="8">
        <f>ROUND((L30-N30),5)</f>
        <v>-200</v>
      </c>
      <c r="Q30" s="7"/>
      <c r="R30" s="8">
        <f>ROUND(F30+L30,5)</f>
        <v>200</v>
      </c>
      <c r="S30" s="7"/>
      <c r="T30" s="8">
        <f>ROUND(H30+N30,5)</f>
        <v>200</v>
      </c>
      <c r="U30" s="7"/>
      <c r="V30" s="8">
        <f>ROUND((R30-T30),5)</f>
        <v>0</v>
      </c>
    </row>
    <row r="31" spans="1:22" x14ac:dyDescent="0.25">
      <c r="A31" s="2"/>
      <c r="B31" s="2"/>
      <c r="C31" s="2" t="s">
        <v>34</v>
      </c>
      <c r="D31" s="2"/>
      <c r="E31" s="2"/>
      <c r="F31" s="6">
        <f>ROUND(SUM(F26:F30),5)</f>
        <v>672.71</v>
      </c>
      <c r="G31" s="7"/>
      <c r="H31" s="6">
        <f>ROUND(SUM(H26:H30),5)</f>
        <v>195</v>
      </c>
      <c r="I31" s="7"/>
      <c r="J31" s="6">
        <f>ROUND((F31-H31),5)</f>
        <v>477.71</v>
      </c>
      <c r="K31" s="7"/>
      <c r="L31" s="6">
        <f>ROUND(SUM(L26:L30),5)</f>
        <v>2071.66</v>
      </c>
      <c r="M31" s="7"/>
      <c r="N31" s="6">
        <f>ROUND(SUM(N26:N30),5)</f>
        <v>875</v>
      </c>
      <c r="O31" s="7"/>
      <c r="P31" s="6">
        <f>ROUND((L31-N31),5)</f>
        <v>1196.6600000000001</v>
      </c>
      <c r="Q31" s="7"/>
      <c r="R31" s="6">
        <f>ROUND(F31+L31,5)</f>
        <v>2744.37</v>
      </c>
      <c r="S31" s="7"/>
      <c r="T31" s="6">
        <f>ROUND(H31+N31,5)</f>
        <v>1070</v>
      </c>
      <c r="U31" s="7"/>
      <c r="V31" s="6">
        <f>ROUND((R31-T31),5)</f>
        <v>1674.37</v>
      </c>
    </row>
    <row r="32" spans="1:22" x14ac:dyDescent="0.25">
      <c r="A32" s="2"/>
      <c r="B32" s="2"/>
      <c r="C32" s="2" t="s">
        <v>35</v>
      </c>
      <c r="D32" s="2"/>
      <c r="E32" s="2"/>
      <c r="F32" s="6"/>
      <c r="G32" s="7"/>
      <c r="H32" s="6"/>
      <c r="I32" s="7"/>
      <c r="J32" s="6"/>
      <c r="K32" s="7"/>
      <c r="L32" s="6"/>
      <c r="M32" s="7"/>
      <c r="N32" s="6"/>
      <c r="O32" s="7"/>
      <c r="P32" s="6"/>
      <c r="Q32" s="7"/>
      <c r="R32" s="6"/>
      <c r="S32" s="7"/>
      <c r="T32" s="6"/>
      <c r="U32" s="7"/>
      <c r="V32" s="6"/>
    </row>
    <row r="33" spans="1:22" x14ac:dyDescent="0.25">
      <c r="A33" s="2"/>
      <c r="B33" s="2"/>
      <c r="C33" s="2"/>
      <c r="D33" s="2" t="s">
        <v>36</v>
      </c>
      <c r="E33" s="2"/>
      <c r="F33" s="6">
        <v>0</v>
      </c>
      <c r="G33" s="7"/>
      <c r="H33" s="6">
        <v>10</v>
      </c>
      <c r="I33" s="7"/>
      <c r="J33" s="6">
        <f>ROUND((F33-H33),5)</f>
        <v>-10</v>
      </c>
      <c r="K33" s="7"/>
      <c r="L33" s="6">
        <v>0</v>
      </c>
      <c r="M33" s="7"/>
      <c r="N33" s="6">
        <v>80</v>
      </c>
      <c r="O33" s="7"/>
      <c r="P33" s="6">
        <f>ROUND((L33-N33),5)</f>
        <v>-80</v>
      </c>
      <c r="Q33" s="7"/>
      <c r="R33" s="6">
        <f>ROUND(F33+L33,5)</f>
        <v>0</v>
      </c>
      <c r="S33" s="7"/>
      <c r="T33" s="6">
        <f>ROUND(H33+N33,5)</f>
        <v>90</v>
      </c>
      <c r="U33" s="7"/>
      <c r="V33" s="6">
        <f>ROUND((R33-T33),5)</f>
        <v>-90</v>
      </c>
    </row>
    <row r="34" spans="1:22" x14ac:dyDescent="0.25">
      <c r="A34" s="2"/>
      <c r="B34" s="2"/>
      <c r="C34" s="2"/>
      <c r="D34" s="2" t="s">
        <v>37</v>
      </c>
      <c r="E34" s="2"/>
      <c r="F34" s="6">
        <v>0</v>
      </c>
      <c r="G34" s="7"/>
      <c r="H34" s="6">
        <v>10</v>
      </c>
      <c r="I34" s="7"/>
      <c r="J34" s="6">
        <f>ROUND((F34-H34),5)</f>
        <v>-10</v>
      </c>
      <c r="K34" s="7"/>
      <c r="L34" s="6">
        <v>0</v>
      </c>
      <c r="M34" s="7"/>
      <c r="N34" s="6">
        <v>20</v>
      </c>
      <c r="O34" s="7"/>
      <c r="P34" s="6">
        <f>ROUND((L34-N34),5)</f>
        <v>-20</v>
      </c>
      <c r="Q34" s="7"/>
      <c r="R34" s="6">
        <f>ROUND(F34+L34,5)</f>
        <v>0</v>
      </c>
      <c r="S34" s="7"/>
      <c r="T34" s="6">
        <f>ROUND(H34+N34,5)</f>
        <v>30</v>
      </c>
      <c r="U34" s="7"/>
      <c r="V34" s="6">
        <f>ROUND((R34-T34),5)</f>
        <v>-30</v>
      </c>
    </row>
    <row r="35" spans="1:22" ht="15.75" thickBot="1" x14ac:dyDescent="0.3">
      <c r="A35" s="2"/>
      <c r="B35" s="2"/>
      <c r="C35" s="2"/>
      <c r="D35" s="2" t="s">
        <v>38</v>
      </c>
      <c r="E35" s="2"/>
      <c r="F35" s="8">
        <v>0</v>
      </c>
      <c r="G35" s="7"/>
      <c r="H35" s="8">
        <v>5</v>
      </c>
      <c r="I35" s="7"/>
      <c r="J35" s="8">
        <f>ROUND((F35-H35),5)</f>
        <v>-5</v>
      </c>
      <c r="K35" s="7"/>
      <c r="L35" s="8">
        <v>0</v>
      </c>
      <c r="M35" s="7"/>
      <c r="N35" s="8">
        <v>40</v>
      </c>
      <c r="O35" s="7"/>
      <c r="P35" s="8">
        <f>ROUND((L35-N35),5)</f>
        <v>-40</v>
      </c>
      <c r="Q35" s="7"/>
      <c r="R35" s="8">
        <f>ROUND(F35+L35,5)</f>
        <v>0</v>
      </c>
      <c r="S35" s="7"/>
      <c r="T35" s="8">
        <f>ROUND(H35+N35,5)</f>
        <v>45</v>
      </c>
      <c r="U35" s="7"/>
      <c r="V35" s="8">
        <f>ROUND((R35-T35),5)</f>
        <v>-45</v>
      </c>
    </row>
    <row r="36" spans="1:22" x14ac:dyDescent="0.25">
      <c r="A36" s="2"/>
      <c r="B36" s="2"/>
      <c r="C36" s="2" t="s">
        <v>39</v>
      </c>
      <c r="D36" s="2"/>
      <c r="E36" s="2"/>
      <c r="F36" s="6">
        <f>ROUND(SUM(F32:F35),5)</f>
        <v>0</v>
      </c>
      <c r="G36" s="7"/>
      <c r="H36" s="6">
        <f>ROUND(SUM(H32:H35),5)</f>
        <v>25</v>
      </c>
      <c r="I36" s="7"/>
      <c r="J36" s="6">
        <f>ROUND((F36-H36),5)</f>
        <v>-25</v>
      </c>
      <c r="K36" s="7"/>
      <c r="L36" s="6">
        <f>ROUND(SUM(L32:L35),5)</f>
        <v>0</v>
      </c>
      <c r="M36" s="7"/>
      <c r="N36" s="6">
        <f>ROUND(SUM(N32:N35),5)</f>
        <v>140</v>
      </c>
      <c r="O36" s="7"/>
      <c r="P36" s="6">
        <f>ROUND((L36-N36),5)</f>
        <v>-140</v>
      </c>
      <c r="Q36" s="7"/>
      <c r="R36" s="6">
        <f>ROUND(F36+L36,5)</f>
        <v>0</v>
      </c>
      <c r="S36" s="7"/>
      <c r="T36" s="6">
        <f>ROUND(H36+N36,5)</f>
        <v>165</v>
      </c>
      <c r="U36" s="7"/>
      <c r="V36" s="6">
        <f>ROUND((R36-T36),5)</f>
        <v>-165</v>
      </c>
    </row>
    <row r="37" spans="1:22" x14ac:dyDescent="0.25">
      <c r="A37" s="2"/>
      <c r="B37" s="2"/>
      <c r="C37" s="2" t="s">
        <v>40</v>
      </c>
      <c r="D37" s="2"/>
      <c r="E37" s="2"/>
      <c r="F37" s="6"/>
      <c r="G37" s="7"/>
      <c r="H37" s="6"/>
      <c r="I37" s="7"/>
      <c r="J37" s="6"/>
      <c r="K37" s="7"/>
      <c r="L37" s="6"/>
      <c r="M37" s="7"/>
      <c r="N37" s="6"/>
      <c r="O37" s="7"/>
      <c r="P37" s="6"/>
      <c r="Q37" s="7"/>
      <c r="R37" s="6"/>
      <c r="S37" s="7"/>
      <c r="T37" s="6"/>
      <c r="U37" s="7"/>
      <c r="V37" s="6"/>
    </row>
    <row r="38" spans="1:22" x14ac:dyDescent="0.25">
      <c r="A38" s="2"/>
      <c r="B38" s="2"/>
      <c r="C38" s="2"/>
      <c r="D38" s="2" t="s">
        <v>41</v>
      </c>
      <c r="E38" s="2"/>
      <c r="F38" s="6">
        <v>0</v>
      </c>
      <c r="G38" s="7"/>
      <c r="H38" s="6">
        <v>0</v>
      </c>
      <c r="I38" s="7"/>
      <c r="J38" s="6">
        <f t="shared" ref="J38:J43" si="5">ROUND((F38-H38),5)</f>
        <v>0</v>
      </c>
      <c r="K38" s="7"/>
      <c r="L38" s="6">
        <v>59.63</v>
      </c>
      <c r="M38" s="7"/>
      <c r="N38" s="6">
        <v>60</v>
      </c>
      <c r="O38" s="7"/>
      <c r="P38" s="6">
        <f t="shared" ref="P38:P43" si="6">ROUND((L38-N38),5)</f>
        <v>-0.37</v>
      </c>
      <c r="Q38" s="7"/>
      <c r="R38" s="6">
        <f t="shared" ref="R38:R43" si="7">ROUND(F38+L38,5)</f>
        <v>59.63</v>
      </c>
      <c r="S38" s="7"/>
      <c r="T38" s="6">
        <f t="shared" ref="T38:T43" si="8">ROUND(H38+N38,5)</f>
        <v>60</v>
      </c>
      <c r="U38" s="7"/>
      <c r="V38" s="6">
        <f t="shared" ref="V38:V43" si="9">ROUND((R38-T38),5)</f>
        <v>-0.37</v>
      </c>
    </row>
    <row r="39" spans="1:22" x14ac:dyDescent="0.25">
      <c r="A39" s="2"/>
      <c r="B39" s="2"/>
      <c r="C39" s="2"/>
      <c r="D39" s="2" t="s">
        <v>42</v>
      </c>
      <c r="E39" s="2"/>
      <c r="F39" s="6">
        <v>0</v>
      </c>
      <c r="G39" s="7"/>
      <c r="H39" s="6">
        <v>0</v>
      </c>
      <c r="I39" s="7"/>
      <c r="J39" s="6">
        <f t="shared" si="5"/>
        <v>0</v>
      </c>
      <c r="K39" s="7"/>
      <c r="L39" s="6">
        <v>0</v>
      </c>
      <c r="M39" s="7"/>
      <c r="N39" s="6">
        <v>100</v>
      </c>
      <c r="O39" s="7"/>
      <c r="P39" s="6">
        <f t="shared" si="6"/>
        <v>-100</v>
      </c>
      <c r="Q39" s="7"/>
      <c r="R39" s="6">
        <f t="shared" si="7"/>
        <v>0</v>
      </c>
      <c r="S39" s="7"/>
      <c r="T39" s="6">
        <f t="shared" si="8"/>
        <v>100</v>
      </c>
      <c r="U39" s="7"/>
      <c r="V39" s="6">
        <f t="shared" si="9"/>
        <v>-100</v>
      </c>
    </row>
    <row r="40" spans="1:22" ht="15.75" thickBot="1" x14ac:dyDescent="0.3">
      <c r="A40" s="2"/>
      <c r="B40" s="2"/>
      <c r="C40" s="2"/>
      <c r="D40" s="2" t="s">
        <v>43</v>
      </c>
      <c r="E40" s="2"/>
      <c r="F40" s="9">
        <v>0</v>
      </c>
      <c r="G40" s="7"/>
      <c r="H40" s="9">
        <v>0</v>
      </c>
      <c r="I40" s="7"/>
      <c r="J40" s="9">
        <f t="shared" si="5"/>
        <v>0</v>
      </c>
      <c r="K40" s="7"/>
      <c r="L40" s="9">
        <v>1000</v>
      </c>
      <c r="M40" s="7"/>
      <c r="N40" s="9">
        <v>1000</v>
      </c>
      <c r="O40" s="7"/>
      <c r="P40" s="9">
        <f t="shared" si="6"/>
        <v>0</v>
      </c>
      <c r="Q40" s="7"/>
      <c r="R40" s="9">
        <f t="shared" si="7"/>
        <v>1000</v>
      </c>
      <c r="S40" s="7"/>
      <c r="T40" s="9">
        <f t="shared" si="8"/>
        <v>1000</v>
      </c>
      <c r="U40" s="7"/>
      <c r="V40" s="9">
        <f t="shared" si="9"/>
        <v>0</v>
      </c>
    </row>
    <row r="41" spans="1:22" ht="15.75" thickBot="1" x14ac:dyDescent="0.3">
      <c r="A41" s="2"/>
      <c r="B41" s="2"/>
      <c r="C41" s="2" t="s">
        <v>44</v>
      </c>
      <c r="D41" s="2"/>
      <c r="E41" s="2"/>
      <c r="F41" s="11">
        <f>ROUND(SUM(F37:F40),5)</f>
        <v>0</v>
      </c>
      <c r="G41" s="7"/>
      <c r="H41" s="11">
        <f>ROUND(SUM(H37:H40),5)</f>
        <v>0</v>
      </c>
      <c r="I41" s="7"/>
      <c r="J41" s="11">
        <f t="shared" si="5"/>
        <v>0</v>
      </c>
      <c r="K41" s="7"/>
      <c r="L41" s="11">
        <f>ROUND(SUM(L37:L40),5)</f>
        <v>1059.6300000000001</v>
      </c>
      <c r="M41" s="7"/>
      <c r="N41" s="11">
        <f>ROUND(SUM(N37:N40),5)</f>
        <v>1160</v>
      </c>
      <c r="O41" s="7"/>
      <c r="P41" s="11">
        <f t="shared" si="6"/>
        <v>-100.37</v>
      </c>
      <c r="Q41" s="7"/>
      <c r="R41" s="11">
        <f t="shared" si="7"/>
        <v>1059.6300000000001</v>
      </c>
      <c r="S41" s="7"/>
      <c r="T41" s="11">
        <f t="shared" si="8"/>
        <v>1160</v>
      </c>
      <c r="U41" s="7"/>
      <c r="V41" s="11">
        <f t="shared" si="9"/>
        <v>-100.37</v>
      </c>
    </row>
    <row r="42" spans="1:22" ht="15.75" thickBot="1" x14ac:dyDescent="0.3">
      <c r="A42" s="2"/>
      <c r="B42" s="2" t="s">
        <v>45</v>
      </c>
      <c r="C42" s="2"/>
      <c r="D42" s="2"/>
      <c r="E42" s="2"/>
      <c r="F42" s="11">
        <f>ROUND(SUM(F18:F19)+F25+F31+F36+F41,5)</f>
        <v>742.19</v>
      </c>
      <c r="G42" s="7"/>
      <c r="H42" s="11">
        <f>ROUND(SUM(H18:H19)+H25+H31+H36+H41,5)</f>
        <v>345</v>
      </c>
      <c r="I42" s="7"/>
      <c r="J42" s="11">
        <f t="shared" si="5"/>
        <v>397.19</v>
      </c>
      <c r="K42" s="7"/>
      <c r="L42" s="11">
        <f>ROUND(SUM(L18:L19)+L25+L31+L36+L41,5)</f>
        <v>3131.29</v>
      </c>
      <c r="M42" s="7"/>
      <c r="N42" s="11">
        <f>ROUND(SUM(N18:N19)+N25+N31+N36+N41,5)</f>
        <v>2414.8000000000002</v>
      </c>
      <c r="O42" s="7"/>
      <c r="P42" s="11">
        <f t="shared" si="6"/>
        <v>716.49</v>
      </c>
      <c r="Q42" s="7"/>
      <c r="R42" s="11">
        <f t="shared" si="7"/>
        <v>3873.48</v>
      </c>
      <c r="S42" s="7"/>
      <c r="T42" s="11">
        <f t="shared" si="8"/>
        <v>2759.8</v>
      </c>
      <c r="U42" s="7"/>
      <c r="V42" s="11">
        <f t="shared" si="9"/>
        <v>1113.68</v>
      </c>
    </row>
    <row r="43" spans="1:22" s="13" customFormat="1" ht="12" thickBot="1" x14ac:dyDescent="0.25">
      <c r="A43" s="2" t="s">
        <v>46</v>
      </c>
      <c r="B43" s="2"/>
      <c r="C43" s="2"/>
      <c r="D43" s="2"/>
      <c r="E43" s="2"/>
      <c r="F43" s="12">
        <f>ROUND(F17-F42,5)</f>
        <v>-348.94</v>
      </c>
      <c r="G43" s="2"/>
      <c r="H43" s="12">
        <f>ROUND(H17-H42,5)</f>
        <v>-101</v>
      </c>
      <c r="I43" s="2"/>
      <c r="J43" s="12">
        <f t="shared" si="5"/>
        <v>-247.94</v>
      </c>
      <c r="K43" s="2"/>
      <c r="L43" s="12">
        <f>ROUND(L17-L42,5)</f>
        <v>-254.57</v>
      </c>
      <c r="M43" s="2"/>
      <c r="N43" s="12">
        <f>ROUND(N17-N42,5)</f>
        <v>-524.79999999999995</v>
      </c>
      <c r="O43" s="2"/>
      <c r="P43" s="12">
        <f t="shared" si="6"/>
        <v>270.23</v>
      </c>
      <c r="Q43" s="2"/>
      <c r="R43" s="12">
        <f t="shared" si="7"/>
        <v>-603.51</v>
      </c>
      <c r="S43" s="2"/>
      <c r="T43" s="12">
        <f t="shared" si="8"/>
        <v>-625.79999999999995</v>
      </c>
      <c r="U43" s="2"/>
      <c r="V43" s="12">
        <f t="shared" si="9"/>
        <v>22.29</v>
      </c>
    </row>
    <row r="44" spans="1:22" ht="15.75" thickTop="1" x14ac:dyDescent="0.25"/>
  </sheetData>
  <pageMargins left="0.7" right="0.7" top="0.75" bottom="0.75" header="0.1" footer="0.3"/>
  <pageSetup orientation="portrait" r:id="rId1"/>
  <headerFooter>
    <oddHeader>&amp;L&amp;"Arial,Bold"&amp;8 3:46 PM
&amp;"Arial,Bold"&amp;8 10/08/18
&amp;"Arial,Bold"&amp;8 Cash Basis&amp;C&amp;"Arial,Bold"&amp;12 International Costumers' Guild
&amp;"Arial,Bold"&amp;14 Surplus &amp;&amp; Loss Budget vs. Actual  Oct 2017- Sept 2018
&amp;"Arial,Bold"&amp;10 October 2017 through September 2018</oddHeader>
    <oddFooter>&amp;R&amp;"Arial,Bold"&amp;8 Page &amp;P of &amp;N</oddFooter>
  </headerFooter>
  <ignoredErrors>
    <ignoredError sqref="F25 H25 L25 N25" formulaRange="1"/>
  </ignoredErrors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2019 Proposed Budget</vt:lpstr>
      <vt:lpstr>SL Budget vs Actual 2017 2018</vt:lpstr>
      <vt:lpstr>'2019 Proposed Budget'!Print_Titles</vt:lpstr>
      <vt:lpstr>'SL Budget vs Actual 2017 2018'!Print_Titles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Jeanine Swick</dc:creator>
  <cp:lastModifiedBy>Jeanine Swick</cp:lastModifiedBy>
  <dcterms:created xsi:type="dcterms:W3CDTF">2018-10-08T19:46:02Z</dcterms:created>
  <dcterms:modified xsi:type="dcterms:W3CDTF">2018-10-27T13:38:26Z</dcterms:modified>
</cp:coreProperties>
</file>